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0" activeTab="0"/>
  </bookViews>
  <sheets>
    <sheet name="Summary" sheetId="1" r:id="rId1"/>
    <sheet name="NC451" sheetId="2" r:id="rId2"/>
    <sheet name="NC452" sheetId="3" r:id="rId3"/>
    <sheet name="NC453" sheetId="4" r:id="rId4"/>
    <sheet name="DC45" sheetId="5" r:id="rId5"/>
    <sheet name="NC061" sheetId="6" r:id="rId6"/>
    <sheet name="NC062" sheetId="7" r:id="rId7"/>
    <sheet name="NC064" sheetId="8" r:id="rId8"/>
    <sheet name="NC065" sheetId="9" r:id="rId9"/>
    <sheet name="NC066" sheetId="10" r:id="rId10"/>
    <sheet name="NC067" sheetId="11" r:id="rId11"/>
    <sheet name="DC6" sheetId="12" r:id="rId12"/>
    <sheet name="NC071" sheetId="13" r:id="rId13"/>
    <sheet name="NC072" sheetId="14" r:id="rId14"/>
    <sheet name="NC073" sheetId="15" r:id="rId15"/>
    <sheet name="NC074" sheetId="16" r:id="rId16"/>
    <sheet name="NC075" sheetId="17" r:id="rId17"/>
    <sheet name="NC076" sheetId="18" r:id="rId18"/>
    <sheet name="NC077" sheetId="19" r:id="rId19"/>
    <sheet name="NC078" sheetId="20" r:id="rId20"/>
    <sheet name="DC7" sheetId="21" r:id="rId21"/>
    <sheet name="NC082" sheetId="22" r:id="rId22"/>
    <sheet name="NC084" sheetId="23" r:id="rId23"/>
    <sheet name="NC085" sheetId="24" r:id="rId24"/>
    <sheet name="NC086" sheetId="25" r:id="rId25"/>
    <sheet name="NC087" sheetId="26" r:id="rId26"/>
    <sheet name="DC8" sheetId="27" r:id="rId27"/>
    <sheet name="NC091" sheetId="28" r:id="rId28"/>
    <sheet name="NC092" sheetId="29" r:id="rId29"/>
    <sheet name="NC093" sheetId="30" r:id="rId30"/>
    <sheet name="NC094" sheetId="31" r:id="rId31"/>
    <sheet name="DC9" sheetId="32" r:id="rId32"/>
  </sheets>
  <definedNames>
    <definedName name="_xlnm.Print_Area" localSheetId="4">'DC45'!$A$1:$AA$56</definedName>
    <definedName name="_xlnm.Print_Area" localSheetId="11">'DC6'!$A$1:$AA$56</definedName>
    <definedName name="_xlnm.Print_Area" localSheetId="20">'DC7'!$A$1:$AA$56</definedName>
    <definedName name="_xlnm.Print_Area" localSheetId="26">'DC8'!$A$1:$AA$56</definedName>
    <definedName name="_xlnm.Print_Area" localSheetId="31">'DC9'!$A$1:$AA$56</definedName>
    <definedName name="_xlnm.Print_Area" localSheetId="5">'NC061'!$A$1:$AA$56</definedName>
    <definedName name="_xlnm.Print_Area" localSheetId="6">'NC062'!$A$1:$AA$56</definedName>
    <definedName name="_xlnm.Print_Area" localSheetId="7">'NC064'!$A$1:$AA$56</definedName>
    <definedName name="_xlnm.Print_Area" localSheetId="8">'NC065'!$A$1:$AA$56</definedName>
    <definedName name="_xlnm.Print_Area" localSheetId="9">'NC066'!$A$1:$AA$56</definedName>
    <definedName name="_xlnm.Print_Area" localSheetId="10">'NC067'!$A$1:$AA$56</definedName>
    <definedName name="_xlnm.Print_Area" localSheetId="12">'NC071'!$A$1:$AA$56</definedName>
    <definedName name="_xlnm.Print_Area" localSheetId="13">'NC072'!$A$1:$AA$56</definedName>
    <definedName name="_xlnm.Print_Area" localSheetId="14">'NC073'!$A$1:$AA$56</definedName>
    <definedName name="_xlnm.Print_Area" localSheetId="15">'NC074'!$A$1:$AA$56</definedName>
    <definedName name="_xlnm.Print_Area" localSheetId="16">'NC075'!$A$1:$AA$56</definedName>
    <definedName name="_xlnm.Print_Area" localSheetId="17">'NC076'!$A$1:$AA$56</definedName>
    <definedName name="_xlnm.Print_Area" localSheetId="18">'NC077'!$A$1:$AA$56</definedName>
    <definedName name="_xlnm.Print_Area" localSheetId="19">'NC078'!$A$1:$AA$56</definedName>
    <definedName name="_xlnm.Print_Area" localSheetId="21">'NC082'!$A$1:$AA$56</definedName>
    <definedName name="_xlnm.Print_Area" localSheetId="22">'NC084'!$A$1:$AA$56</definedName>
    <definedName name="_xlnm.Print_Area" localSheetId="23">'NC085'!$A$1:$AA$56</definedName>
    <definedName name="_xlnm.Print_Area" localSheetId="24">'NC086'!$A$1:$AA$56</definedName>
    <definedName name="_xlnm.Print_Area" localSheetId="25">'NC087'!$A$1:$AA$56</definedName>
    <definedName name="_xlnm.Print_Area" localSheetId="27">'NC091'!$A$1:$AA$56</definedName>
    <definedName name="_xlnm.Print_Area" localSheetId="28">'NC092'!$A$1:$AA$56</definedName>
    <definedName name="_xlnm.Print_Area" localSheetId="29">'NC093'!$A$1:$AA$56</definedName>
    <definedName name="_xlnm.Print_Area" localSheetId="30">'NC094'!$A$1:$AA$56</definedName>
    <definedName name="_xlnm.Print_Area" localSheetId="1">'NC451'!$A$1:$AA$56</definedName>
    <definedName name="_xlnm.Print_Area" localSheetId="2">'NC452'!$A$1:$AA$56</definedName>
    <definedName name="_xlnm.Print_Area" localSheetId="3">'NC453'!$A$1:$AA$56</definedName>
    <definedName name="_xlnm.Print_Area" localSheetId="0">'Summary'!$A$1:$AA$56</definedName>
  </definedNames>
  <calcPr fullCalcOnLoad="1"/>
</workbook>
</file>

<file path=xl/sharedStrings.xml><?xml version="1.0" encoding="utf-8"?>
<sst xmlns="http://schemas.openxmlformats.org/spreadsheetml/2006/main" count="2336" uniqueCount="102">
  <si>
    <t>Northern Cape: Joe Morolong(NC451) - Table C4 Quarterly Budgeted Financial Performance ( All ) for 3rd Quarter ended 31 March 2020 (Figures Finalised as at 2020/05/14)</t>
  </si>
  <si>
    <t>Description</t>
  </si>
  <si>
    <t>2018/19</t>
  </si>
  <si>
    <t>2019/20</t>
  </si>
  <si>
    <t>Budget year 2019/20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</si>
  <si>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</si>
  <si>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</si>
  <si>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</si>
  <si>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</si>
  <si>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</si>
  <si>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</si>
  <si>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</si>
  <si>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</si>
  <si>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</si>
  <si>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</si>
  <si>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</si>
  <si>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</si>
  <si>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</si>
  <si>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</si>
  <si>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</si>
  <si>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</si>
  <si>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</si>
  <si>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</si>
  <si>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</si>
  <si>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</si>
  <si>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</si>
  <si>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</si>
  <si>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</si>
  <si>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</si>
  <si>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</si>
  <si>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Revenue By Source</t>
  </si>
  <si>
    <t>Property rates</t>
  </si>
  <si>
    <t>Service charges - electricity revenue</t>
  </si>
  <si>
    <t>Service charges - water revenue</t>
  </si>
  <si>
    <t>Service charges - sanitation revenue</t>
  </si>
  <si>
    <t>Service charges - refuse revenue</t>
  </si>
  <si>
    <t>Rental of facilities and equipment</t>
  </si>
  <si>
    <t>Interest earned - external investments</t>
  </si>
  <si>
    <t>Interest earned - outstanding debtors</t>
  </si>
  <si>
    <t>Dividends received</t>
  </si>
  <si>
    <t>Fines, penalties and forfeits</t>
  </si>
  <si>
    <t>Licences and permits</t>
  </si>
  <si>
    <t>Agency services</t>
  </si>
  <si>
    <t>Transfers and subsidies</t>
  </si>
  <si>
    <t>Other revenue</t>
  </si>
  <si>
    <t>Gains</t>
  </si>
  <si>
    <t>Total Revenue (excluding capital transfers and contributions)</t>
  </si>
  <si>
    <t>Expenditure By Type</t>
  </si>
  <si>
    <t>Employee related costs</t>
  </si>
  <si>
    <t>Remuneration of councillors</t>
  </si>
  <si>
    <t>Debt impairment</t>
  </si>
  <si>
    <t>Depreciation and asset impairment</t>
  </si>
  <si>
    <t>Finance charges</t>
  </si>
  <si>
    <t>Bulk purchases</t>
  </si>
  <si>
    <t>Other materials</t>
  </si>
  <si>
    <t>Contracted services</t>
  </si>
  <si>
    <t>Other expenditure</t>
  </si>
  <si>
    <t>Losses</t>
  </si>
  <si>
    <t>Total Expenditure</t>
  </si>
  <si>
    <t>Surplus/(Deficit)</t>
  </si>
  <si>
    <t>Transfers and subsidies - capital (monetary allocations) (National / Provincial and District)</t>
  </si>
  <si>
    <t>Transfers and subsidies - capital (monetary allocations) (Nat / Prov Departm Agencies, Households, Non-profit Institutions, Private Enterprises, Public Corporatons, Higher Educ Institutions)</t>
  </si>
  <si>
    <t>Transfers and subsidies - capital (in-kind - all)</t>
  </si>
  <si>
    <t>Surplus/(Deficit) after capital transfers and contributions</t>
  </si>
  <si>
    <t>Taxation</t>
  </si>
  <si>
    <t>Surplus/(Deficit) after taxation</t>
  </si>
  <si>
    <t>Attributable to minorities</t>
  </si>
  <si>
    <t>Surplus/(Deficit) attributable to municipality</t>
  </si>
  <si>
    <t>Share of surplus/ (deficit) of associate</t>
  </si>
  <si>
    <t>Surplus/(Deficit) for the year</t>
  </si>
  <si>
    <t>Northern Cape: Ga-Segonyana(NC452) - Table C4 Quarterly Budgeted Financial Performance ( All ) for 3rd Quarter ended 31 March 2020 (Figures Finalised as at 2020/05/14)</t>
  </si>
  <si>
    <t>Northern Cape: Gamagara(NC453) - Table C4 Quarterly Budgeted Financial Performance ( All ) for 3rd Quarter ended 31 March 2020 (Figures Finalised as at 2020/05/14)</t>
  </si>
  <si>
    <t>Northern Cape: John Taolo Gaetsewe(DC45) - Table C4 Quarterly Budgeted Financial Performance ( All ) for 3rd Quarter ended 31 March 2020 (Figures Finalised as at 2020/05/14)</t>
  </si>
  <si>
    <t>Northern Cape: Richtersveld(NC061) - Table C4 Quarterly Budgeted Financial Performance ( All ) for 3rd Quarter ended 31 March 2020 (Figures Finalised as at 2020/05/14)</t>
  </si>
  <si>
    <t>Northern Cape: Nama Khoi(NC062) - Table C4 Quarterly Budgeted Financial Performance ( All ) for 3rd Quarter ended 31 March 2020 (Figures Finalised as at 2020/05/14)</t>
  </si>
  <si>
    <t>Northern Cape: Kamiesberg(NC064) - Table C4 Quarterly Budgeted Financial Performance ( All ) for 3rd Quarter ended 31 March 2020 (Figures Finalised as at 2020/05/14)</t>
  </si>
  <si>
    <t>Northern Cape: Hantam(NC065) - Table C4 Quarterly Budgeted Financial Performance ( All ) for 3rd Quarter ended 31 March 2020 (Figures Finalised as at 2020/05/14)</t>
  </si>
  <si>
    <t>Northern Cape: Karoo Hoogland(NC066) - Table C4 Quarterly Budgeted Financial Performance ( All ) for 3rd Quarter ended 31 March 2020 (Figures Finalised as at 2020/05/14)</t>
  </si>
  <si>
    <t>Northern Cape: Khai-Ma(NC067) - Table C4 Quarterly Budgeted Financial Performance ( All ) for 3rd Quarter ended 31 March 2020 (Figures Finalised as at 2020/05/14)</t>
  </si>
  <si>
    <t>Northern Cape: Namakwa(DC6) - Table C4 Quarterly Budgeted Financial Performance ( All ) for 3rd Quarter ended 31 March 2020 (Figures Finalised as at 2020/05/14)</t>
  </si>
  <si>
    <t>Northern Cape: Ubuntu(NC071) - Table C4 Quarterly Budgeted Financial Performance ( All ) for 3rd Quarter ended 31 March 2020 (Figures Finalised as at 2020/05/14)</t>
  </si>
  <si>
    <t>Northern Cape: Umsobomvu(NC072) - Table C4 Quarterly Budgeted Financial Performance ( All ) for 3rd Quarter ended 31 March 2020 (Figures Finalised as at 2020/05/14)</t>
  </si>
  <si>
    <t>Northern Cape: Emthanjeni(NC073) - Table C4 Quarterly Budgeted Financial Performance ( All ) for 3rd Quarter ended 31 March 2020 (Figures Finalised as at 2020/05/14)</t>
  </si>
  <si>
    <t>Northern Cape: Kareeberg(NC074) - Table C4 Quarterly Budgeted Financial Performance ( All ) for 3rd Quarter ended 31 March 2020 (Figures Finalised as at 2020/05/14)</t>
  </si>
  <si>
    <t>Northern Cape: Renosterberg(NC075) - Table C4 Quarterly Budgeted Financial Performance ( All ) for 3rd Quarter ended 31 March 2020 (Figures Finalised as at 2020/05/14)</t>
  </si>
  <si>
    <t>Northern Cape: Thembelihle(NC076) - Table C4 Quarterly Budgeted Financial Performance ( All ) for 3rd Quarter ended 31 March 2020 (Figures Finalised as at 2020/05/14)</t>
  </si>
  <si>
    <t>Northern Cape: Siyathemba(NC077) - Table C4 Quarterly Budgeted Financial Performance ( All ) for 3rd Quarter ended 31 March 2020 (Figures Finalised as at 2020/05/14)</t>
  </si>
  <si>
    <t>Northern Cape: Siyancuma(NC078) - Table C4 Quarterly Budgeted Financial Performance ( All ) for 3rd Quarter ended 31 March 2020 (Figures Finalised as at 2020/05/14)</t>
  </si>
  <si>
    <t>Northern Cape: Pixley Ka Seme (NC)(DC7) - Table C4 Quarterly Budgeted Financial Performance ( All ) for 3rd Quarter ended 31 March 2020 (Figures Finalised as at 2020/05/14)</t>
  </si>
  <si>
    <t>Northern Cape: !Kai! Garib(NC082) - Table C4 Quarterly Budgeted Financial Performance ( All ) for 3rd Quarter ended 31 March 2020 (Figures Finalised as at 2020/05/14)</t>
  </si>
  <si>
    <t>Northern Cape: !Kheis(NC084) - Table C4 Quarterly Budgeted Financial Performance ( All ) for 3rd Quarter ended 31 March 2020 (Figures Finalised as at 2020/05/14)</t>
  </si>
  <si>
    <t>Northern Cape: Tsantsabane(NC085) - Table C4 Quarterly Budgeted Financial Performance ( All ) for 3rd Quarter ended 31 March 2020 (Figures Finalised as at 2020/05/14)</t>
  </si>
  <si>
    <t>Northern Cape: Kgatelopele(NC086) - Table C4 Quarterly Budgeted Financial Performance ( All ) for 3rd Quarter ended 31 March 2020 (Figures Finalised as at 2020/05/14)</t>
  </si>
  <si>
    <t>Northern Cape: Dawid Kruiper(NC087) - Table C4 Quarterly Budgeted Financial Performance ( All ) for 3rd Quarter ended 31 March 2020 (Figures Finalised as at 2020/05/14)</t>
  </si>
  <si>
    <t>Northern Cape: Z F Mgcawu(DC8) - Table C4 Quarterly Budgeted Financial Performance ( All ) for 3rd Quarter ended 31 March 2020 (Figures Finalised as at 2020/05/14)</t>
  </si>
  <si>
    <t>Northern Cape: Sol Plaatje(NC091) - Table C4 Quarterly Budgeted Financial Performance ( All ) for 3rd Quarter ended 31 March 2020 (Figures Finalised as at 2020/05/14)</t>
  </si>
  <si>
    <t>Northern Cape: Dikgatlong(NC092) - Table C4 Quarterly Budgeted Financial Performance ( All ) for 3rd Quarter ended 31 March 2020 (Figures Finalised as at 2020/05/14)</t>
  </si>
  <si>
    <t>Northern Cape: Magareng(NC093) - Table C4 Quarterly Budgeted Financial Performance ( All ) for 3rd Quarter ended 31 March 2020 (Figures Finalised as at 2020/05/14)</t>
  </si>
  <si>
    <t>Northern Cape: Phokwane(NC094) - Table C4 Quarterly Budgeted Financial Performance ( All ) for 3rd Quarter ended 31 March 2020 (Figures Finalised as at 2020/05/14)</t>
  </si>
  <si>
    <t>Northern Cape: Frances Baard(DC9) - Table C4 Quarterly Budgeted Financial Performance ( All ) for 3rd Quarter ended 31 March 2020 (Figures Finalised as at 2020/05/14)</t>
  </si>
  <si>
    <t>Summary - Table C4 Quarterly Budgeted Financial Performance ( All ) for 3rd Quarter ended 31 March 2020 (Figures Finalised as at 2020/05/14)</t>
  </si>
  <si>
    <t>Ref</t>
  </si>
</sst>
</file>

<file path=xl/styles.xml><?xml version="1.0" encoding="utf-8"?>
<styleSheet xmlns="http://schemas.openxmlformats.org/spreadsheetml/2006/main">
  <numFmts count="26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_);\(#,###\);"/>
    <numFmt numFmtId="177" formatCode="#,###.00_);\(#,###.00\);"/>
    <numFmt numFmtId="178" formatCode="#,###,;\(#,###,\)"/>
    <numFmt numFmtId="179" formatCode="_ * #,##0.00_ ;_ * \(#,##0.00\)_ ;_ * &quot;-&quot;??_ ;_ @_ "/>
    <numFmt numFmtId="180" formatCode="_(* #,##0,_);_(* \(#,##0,\);_(* &quot;–&quot;?_);_(@_)"/>
    <numFmt numFmtId="181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/>
    </xf>
    <xf numFmtId="179" fontId="5" fillId="0" borderId="11" xfId="0" applyNumberFormat="1" applyFont="1" applyFill="1" applyBorder="1" applyAlignment="1" applyProtection="1">
      <alignment/>
      <protection/>
    </xf>
    <xf numFmtId="0" fontId="7" fillId="0" borderId="12" xfId="0" applyFont="1" applyBorder="1" applyAlignment="1" applyProtection="1">
      <alignment horizontal="right"/>
      <protection/>
    </xf>
    <xf numFmtId="0" fontId="5" fillId="0" borderId="0" xfId="0" applyFont="1" applyAlignment="1">
      <alignment/>
    </xf>
    <xf numFmtId="0" fontId="7" fillId="0" borderId="0" xfId="0" applyFont="1" applyBorder="1" applyAlignment="1" applyProtection="1">
      <alignment horizontal="right"/>
      <protection/>
    </xf>
    <xf numFmtId="181" fontId="5" fillId="0" borderId="13" xfId="0" applyNumberFormat="1" applyFont="1" applyFill="1" applyBorder="1" applyAlignment="1" applyProtection="1">
      <alignment/>
      <protection/>
    </xf>
    <xf numFmtId="181" fontId="5" fillId="0" borderId="14" xfId="0" applyNumberFormat="1" applyFont="1" applyFill="1" applyBorder="1" applyAlignment="1" applyProtection="1">
      <alignment/>
      <protection/>
    </xf>
    <xf numFmtId="181" fontId="5" fillId="0" borderId="11" xfId="0" applyNumberFormat="1" applyFont="1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left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/>
    </xf>
    <xf numFmtId="181" fontId="3" fillId="0" borderId="23" xfId="0" applyNumberFormat="1" applyFont="1" applyBorder="1" applyAlignment="1" applyProtection="1">
      <alignment horizontal="center"/>
      <protection/>
    </xf>
    <xf numFmtId="181" fontId="3" fillId="0" borderId="15" xfId="0" applyNumberFormat="1" applyFont="1" applyBorder="1" applyAlignment="1" applyProtection="1">
      <alignment horizontal="center"/>
      <protection/>
    </xf>
    <xf numFmtId="181" fontId="3" fillId="0" borderId="10" xfId="0" applyNumberFormat="1" applyFont="1" applyBorder="1" applyAlignment="1" applyProtection="1">
      <alignment horizontal="center"/>
      <protection/>
    </xf>
    <xf numFmtId="179" fontId="3" fillId="0" borderId="10" xfId="0" applyNumberFormat="1" applyFont="1" applyBorder="1" applyAlignment="1" applyProtection="1">
      <alignment horizontal="center"/>
      <protection/>
    </xf>
    <xf numFmtId="0" fontId="5" fillId="0" borderId="12" xfId="0" applyNumberFormat="1" applyFont="1" applyBorder="1" applyAlignment="1" applyProtection="1">
      <alignment horizontal="left" indent="1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left" indent="1"/>
      <protection/>
    </xf>
    <xf numFmtId="181" fontId="5" fillId="0" borderId="11" xfId="0" applyNumberFormat="1" applyFont="1" applyBorder="1" applyAlignment="1" applyProtection="1">
      <alignment/>
      <protection/>
    </xf>
    <xf numFmtId="179" fontId="5" fillId="0" borderId="11" xfId="0" applyNumberFormat="1" applyFont="1" applyBorder="1" applyAlignment="1" applyProtection="1">
      <alignment/>
      <protection/>
    </xf>
    <xf numFmtId="181" fontId="5" fillId="0" borderId="13" xfId="0" applyNumberFormat="1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center"/>
      <protection/>
    </xf>
    <xf numFmtId="181" fontId="5" fillId="0" borderId="24" xfId="0" applyNumberFormat="1" applyFont="1" applyFill="1" applyBorder="1" applyAlignment="1" applyProtection="1">
      <alignment/>
      <protection/>
    </xf>
    <xf numFmtId="0" fontId="3" fillId="0" borderId="25" xfId="0" applyNumberFormat="1" applyFont="1" applyBorder="1" applyAlignment="1" applyProtection="1">
      <alignment horizontal="left" vertical="top" wrapText="1"/>
      <protection/>
    </xf>
    <xf numFmtId="0" fontId="5" fillId="0" borderId="26" xfId="0" applyFont="1" applyBorder="1" applyAlignment="1" applyProtection="1">
      <alignment horizontal="center" vertical="top"/>
      <protection/>
    </xf>
    <xf numFmtId="181" fontId="3" fillId="0" borderId="27" xfId="0" applyNumberFormat="1" applyFont="1" applyBorder="1" applyAlignment="1" applyProtection="1">
      <alignment vertical="top"/>
      <protection/>
    </xf>
    <xf numFmtId="181" fontId="3" fillId="0" borderId="28" xfId="0" applyNumberFormat="1" applyFont="1" applyBorder="1" applyAlignment="1" applyProtection="1">
      <alignment vertical="top"/>
      <protection/>
    </xf>
    <xf numFmtId="181" fontId="3" fillId="0" borderId="26" xfId="0" applyNumberFormat="1" applyFont="1" applyBorder="1" applyAlignment="1" applyProtection="1">
      <alignment vertical="top"/>
      <protection/>
    </xf>
    <xf numFmtId="179" fontId="3" fillId="0" borderId="26" xfId="0" applyNumberFormat="1" applyFont="1" applyBorder="1" applyAlignment="1" applyProtection="1">
      <alignment vertical="top"/>
      <protection/>
    </xf>
    <xf numFmtId="0" fontId="5" fillId="0" borderId="12" xfId="0" applyNumberFormat="1" applyFont="1" applyBorder="1" applyAlignment="1" applyProtection="1">
      <alignment/>
      <protection/>
    </xf>
    <xf numFmtId="181" fontId="5" fillId="0" borderId="14" xfId="0" applyNumberFormat="1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center"/>
      <protection/>
    </xf>
    <xf numFmtId="0" fontId="3" fillId="0" borderId="25" xfId="0" applyNumberFormat="1" applyFont="1" applyBorder="1" applyAlignment="1" applyProtection="1">
      <alignment vertical="top"/>
      <protection/>
    </xf>
    <xf numFmtId="181" fontId="3" fillId="0" borderId="29" xfId="0" applyNumberFormat="1" applyFont="1" applyBorder="1" applyAlignment="1" applyProtection="1">
      <alignment/>
      <protection/>
    </xf>
    <xf numFmtId="181" fontId="3" fillId="0" borderId="30" xfId="0" applyNumberFormat="1" applyFont="1" applyBorder="1" applyAlignment="1" applyProtection="1">
      <alignment/>
      <protection/>
    </xf>
    <xf numFmtId="181" fontId="3" fillId="0" borderId="31" xfId="0" applyNumberFormat="1" applyFont="1" applyBorder="1" applyAlignment="1" applyProtection="1">
      <alignment/>
      <protection/>
    </xf>
    <xf numFmtId="179" fontId="3" fillId="0" borderId="31" xfId="0" applyNumberFormat="1" applyFont="1" applyBorder="1" applyAlignment="1" applyProtection="1">
      <alignment/>
      <protection/>
    </xf>
    <xf numFmtId="0" fontId="3" fillId="0" borderId="12" xfId="0" applyNumberFormat="1" applyFont="1" applyBorder="1" applyAlignment="1" applyProtection="1">
      <alignment/>
      <protection/>
    </xf>
    <xf numFmtId="181" fontId="3" fillId="0" borderId="13" xfId="0" applyNumberFormat="1" applyFont="1" applyBorder="1" applyAlignment="1" applyProtection="1">
      <alignment/>
      <protection/>
    </xf>
    <xf numFmtId="181" fontId="3" fillId="0" borderId="14" xfId="0" applyNumberFormat="1" applyFont="1" applyBorder="1" applyAlignment="1" applyProtection="1">
      <alignment/>
      <protection/>
    </xf>
    <xf numFmtId="181" fontId="3" fillId="0" borderId="11" xfId="0" applyNumberFormat="1" applyFont="1" applyBorder="1" applyAlignment="1" applyProtection="1">
      <alignment/>
      <protection/>
    </xf>
    <xf numFmtId="179" fontId="3" fillId="0" borderId="11" xfId="0" applyNumberFormat="1" applyFont="1" applyBorder="1" applyAlignment="1" applyProtection="1">
      <alignment/>
      <protection/>
    </xf>
    <xf numFmtId="0" fontId="5" fillId="0" borderId="12" xfId="0" applyNumberFormat="1" applyFont="1" applyBorder="1" applyAlignment="1" applyProtection="1">
      <alignment horizontal="left" wrapText="1" indent="1"/>
      <protection/>
    </xf>
    <xf numFmtId="181" fontId="5" fillId="0" borderId="13" xfId="42" applyNumberFormat="1" applyFont="1" applyFill="1" applyBorder="1" applyAlignment="1" applyProtection="1">
      <alignment/>
      <protection/>
    </xf>
    <xf numFmtId="181" fontId="3" fillId="0" borderId="11" xfId="42" applyNumberFormat="1" applyFont="1" applyFill="1" applyBorder="1" applyAlignment="1" applyProtection="1">
      <alignment/>
      <protection/>
    </xf>
    <xf numFmtId="179" fontId="3" fillId="0" borderId="11" xfId="42" applyNumberFormat="1" applyFont="1" applyFill="1" applyBorder="1" applyAlignment="1" applyProtection="1">
      <alignment/>
      <protection/>
    </xf>
    <xf numFmtId="181" fontId="3" fillId="0" borderId="13" xfId="42" applyNumberFormat="1" applyFont="1" applyFill="1" applyBorder="1" applyAlignment="1" applyProtection="1">
      <alignment/>
      <protection/>
    </xf>
    <xf numFmtId="0" fontId="3" fillId="0" borderId="12" xfId="0" applyNumberFormat="1" applyFont="1" applyBorder="1" applyAlignment="1" applyProtection="1">
      <alignment horizontal="left" wrapText="1"/>
      <protection/>
    </xf>
    <xf numFmtId="181" fontId="3" fillId="0" borderId="29" xfId="0" applyNumberFormat="1" applyFont="1" applyFill="1" applyBorder="1" applyAlignment="1" applyProtection="1">
      <alignment vertical="top"/>
      <protection/>
    </xf>
    <xf numFmtId="181" fontId="3" fillId="0" borderId="30" xfId="0" applyNumberFormat="1" applyFont="1" applyFill="1" applyBorder="1" applyAlignment="1" applyProtection="1">
      <alignment vertical="top"/>
      <protection/>
    </xf>
    <xf numFmtId="181" fontId="3" fillId="0" borderId="31" xfId="0" applyNumberFormat="1" applyFont="1" applyFill="1" applyBorder="1" applyAlignment="1" applyProtection="1">
      <alignment vertical="top"/>
      <protection/>
    </xf>
    <xf numFmtId="179" fontId="3" fillId="0" borderId="31" xfId="0" applyNumberFormat="1" applyFont="1" applyFill="1" applyBorder="1" applyAlignment="1" applyProtection="1">
      <alignment vertical="top"/>
      <protection/>
    </xf>
    <xf numFmtId="181" fontId="5" fillId="0" borderId="14" xfId="42" applyNumberFormat="1" applyFont="1" applyFill="1" applyBorder="1" applyAlignment="1" applyProtection="1">
      <alignment/>
      <protection/>
    </xf>
    <xf numFmtId="181" fontId="5" fillId="0" borderId="11" xfId="42" applyNumberFormat="1" applyFont="1" applyFill="1" applyBorder="1" applyAlignment="1" applyProtection="1">
      <alignment/>
      <protection/>
    </xf>
    <xf numFmtId="179" fontId="5" fillId="0" borderId="11" xfId="42" applyNumberFormat="1" applyFont="1" applyFill="1" applyBorder="1" applyAlignment="1" applyProtection="1">
      <alignment/>
      <protection/>
    </xf>
    <xf numFmtId="0" fontId="3" fillId="0" borderId="12" xfId="0" applyNumberFormat="1" applyFont="1" applyBorder="1" applyAlignment="1" applyProtection="1">
      <alignment wrapText="1"/>
      <protection/>
    </xf>
    <xf numFmtId="181" fontId="3" fillId="0" borderId="29" xfId="0" applyNumberFormat="1" applyFont="1" applyFill="1" applyBorder="1" applyAlignment="1" applyProtection="1">
      <alignment/>
      <protection/>
    </xf>
    <xf numFmtId="181" fontId="3" fillId="0" borderId="30" xfId="0" applyNumberFormat="1" applyFont="1" applyFill="1" applyBorder="1" applyAlignment="1" applyProtection="1">
      <alignment/>
      <protection/>
    </xf>
    <xf numFmtId="181" fontId="3" fillId="0" borderId="31" xfId="0" applyNumberFormat="1" applyFont="1" applyFill="1" applyBorder="1" applyAlignment="1" applyProtection="1">
      <alignment/>
      <protection/>
    </xf>
    <xf numFmtId="179" fontId="3" fillId="0" borderId="31" xfId="0" applyNumberFormat="1" applyFont="1" applyFill="1" applyBorder="1" applyAlignment="1" applyProtection="1">
      <alignment/>
      <protection/>
    </xf>
    <xf numFmtId="181" fontId="5" fillId="0" borderId="24" xfId="42" applyNumberFormat="1" applyFont="1" applyFill="1" applyBorder="1" applyAlignment="1" applyProtection="1">
      <alignment/>
      <protection/>
    </xf>
    <xf numFmtId="0" fontId="3" fillId="0" borderId="20" xfId="0" applyNumberFormat="1" applyFont="1" applyBorder="1" applyAlignment="1" applyProtection="1">
      <alignment/>
      <protection/>
    </xf>
    <xf numFmtId="0" fontId="5" fillId="0" borderId="21" xfId="0" applyFont="1" applyBorder="1" applyAlignment="1" applyProtection="1">
      <alignment horizontal="center"/>
      <protection/>
    </xf>
    <xf numFmtId="181" fontId="3" fillId="0" borderId="22" xfId="0" applyNumberFormat="1" applyFont="1" applyFill="1" applyBorder="1" applyAlignment="1" applyProtection="1">
      <alignment/>
      <protection/>
    </xf>
    <xf numFmtId="181" fontId="3" fillId="0" borderId="20" xfId="0" applyNumberFormat="1" applyFont="1" applyBorder="1" applyAlignment="1" applyProtection="1">
      <alignment/>
      <protection/>
    </xf>
    <xf numFmtId="181" fontId="3" fillId="0" borderId="21" xfId="0" applyNumberFormat="1" applyFont="1" applyFill="1" applyBorder="1" applyAlignment="1" applyProtection="1">
      <alignment/>
      <protection/>
    </xf>
    <xf numFmtId="181" fontId="3" fillId="0" borderId="21" xfId="0" applyNumberFormat="1" applyFont="1" applyBorder="1" applyAlignment="1" applyProtection="1">
      <alignment/>
      <protection/>
    </xf>
    <xf numFmtId="179" fontId="3" fillId="0" borderId="21" xfId="0" applyNumberFormat="1" applyFont="1" applyBorder="1" applyAlignment="1" applyProtection="1">
      <alignment/>
      <protection/>
    </xf>
    <xf numFmtId="181" fontId="3" fillId="0" borderId="22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32" xfId="0" applyFont="1" applyBorder="1" applyAlignment="1" applyProtection="1">
      <alignment horizontal="left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2"/>
  <sheetViews>
    <sheetView showGridLines="0" tabSelected="1" zoomScalePageLayoutView="0" workbookViewId="0" topLeftCell="A1">
      <selection activeCell="F12" sqref="F1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100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101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927940195</v>
      </c>
      <c r="D5" s="6"/>
      <c r="E5" s="7">
        <v>1316241497</v>
      </c>
      <c r="F5" s="8">
        <v>1241727669</v>
      </c>
      <c r="G5" s="8">
        <v>361370192</v>
      </c>
      <c r="H5" s="8">
        <v>171301784</v>
      </c>
      <c r="I5" s="8">
        <v>9493281</v>
      </c>
      <c r="J5" s="8">
        <v>542165257</v>
      </c>
      <c r="K5" s="8">
        <v>64977826</v>
      </c>
      <c r="L5" s="8">
        <v>83621572</v>
      </c>
      <c r="M5" s="8">
        <v>70980212</v>
      </c>
      <c r="N5" s="8">
        <v>219579610</v>
      </c>
      <c r="O5" s="8">
        <v>138544906</v>
      </c>
      <c r="P5" s="8">
        <v>103989589</v>
      </c>
      <c r="Q5" s="8">
        <v>61907849</v>
      </c>
      <c r="R5" s="8">
        <v>304442344</v>
      </c>
      <c r="S5" s="8"/>
      <c r="T5" s="8"/>
      <c r="U5" s="8"/>
      <c r="V5" s="8"/>
      <c r="W5" s="8">
        <v>1066187211</v>
      </c>
      <c r="X5" s="8">
        <v>2453781509</v>
      </c>
      <c r="Y5" s="8">
        <v>-1387594298</v>
      </c>
      <c r="Z5" s="2">
        <v>-56.55</v>
      </c>
      <c r="AA5" s="6">
        <v>1241727669</v>
      </c>
    </row>
    <row r="6" spans="1:27" ht="13.5">
      <c r="A6" s="23" t="s">
        <v>32</v>
      </c>
      <c r="B6" s="24"/>
      <c r="C6" s="6">
        <v>1331540488</v>
      </c>
      <c r="D6" s="6"/>
      <c r="E6" s="7">
        <v>2096446251</v>
      </c>
      <c r="F6" s="8">
        <v>1972944584</v>
      </c>
      <c r="G6" s="8">
        <v>140448080</v>
      </c>
      <c r="H6" s="8">
        <v>141058571</v>
      </c>
      <c r="I6" s="8">
        <v>138126986</v>
      </c>
      <c r="J6" s="8">
        <v>419633637</v>
      </c>
      <c r="K6" s="8">
        <v>111873755</v>
      </c>
      <c r="L6" s="8">
        <v>155298855</v>
      </c>
      <c r="M6" s="8">
        <v>134778982</v>
      </c>
      <c r="N6" s="8">
        <v>401951592</v>
      </c>
      <c r="O6" s="8">
        <v>199336783</v>
      </c>
      <c r="P6" s="8">
        <v>146981268</v>
      </c>
      <c r="Q6" s="8">
        <v>135618516</v>
      </c>
      <c r="R6" s="8">
        <v>481936567</v>
      </c>
      <c r="S6" s="8"/>
      <c r="T6" s="8"/>
      <c r="U6" s="8"/>
      <c r="V6" s="8"/>
      <c r="W6" s="8">
        <v>1303521796</v>
      </c>
      <c r="X6" s="8">
        <v>1491670165</v>
      </c>
      <c r="Y6" s="8">
        <v>-188148369</v>
      </c>
      <c r="Z6" s="2">
        <v>-12.61</v>
      </c>
      <c r="AA6" s="6">
        <v>1972944584</v>
      </c>
    </row>
    <row r="7" spans="1:27" ht="13.5">
      <c r="A7" s="25" t="s">
        <v>33</v>
      </c>
      <c r="B7" s="24"/>
      <c r="C7" s="6">
        <v>513247094</v>
      </c>
      <c r="D7" s="6"/>
      <c r="E7" s="7">
        <v>763576571</v>
      </c>
      <c r="F7" s="8">
        <v>665469159</v>
      </c>
      <c r="G7" s="8">
        <v>48842671</v>
      </c>
      <c r="H7" s="8">
        <v>39445120</v>
      </c>
      <c r="I7" s="8">
        <v>38649563</v>
      </c>
      <c r="J7" s="8">
        <v>126937354</v>
      </c>
      <c r="K7" s="8">
        <v>46067863</v>
      </c>
      <c r="L7" s="8">
        <v>58699523</v>
      </c>
      <c r="M7" s="8">
        <v>58334306</v>
      </c>
      <c r="N7" s="8">
        <v>163101692</v>
      </c>
      <c r="O7" s="8">
        <v>97680159</v>
      </c>
      <c r="P7" s="8">
        <v>37439732</v>
      </c>
      <c r="Q7" s="8">
        <v>61858191</v>
      </c>
      <c r="R7" s="8">
        <v>196978082</v>
      </c>
      <c r="S7" s="8"/>
      <c r="T7" s="8"/>
      <c r="U7" s="8"/>
      <c r="V7" s="8"/>
      <c r="W7" s="8">
        <v>487017128</v>
      </c>
      <c r="X7" s="8">
        <v>489296371</v>
      </c>
      <c r="Y7" s="8">
        <v>-2279243</v>
      </c>
      <c r="Z7" s="2">
        <v>-0.47</v>
      </c>
      <c r="AA7" s="6">
        <v>665469159</v>
      </c>
    </row>
    <row r="8" spans="1:27" ht="13.5">
      <c r="A8" s="25" t="s">
        <v>34</v>
      </c>
      <c r="B8" s="24"/>
      <c r="C8" s="6">
        <v>208319283</v>
      </c>
      <c r="D8" s="6"/>
      <c r="E8" s="7">
        <v>299104746</v>
      </c>
      <c r="F8" s="8">
        <v>264848791</v>
      </c>
      <c r="G8" s="8">
        <v>19432547</v>
      </c>
      <c r="H8" s="8">
        <v>17799970</v>
      </c>
      <c r="I8" s="8">
        <v>18378067</v>
      </c>
      <c r="J8" s="8">
        <v>55610584</v>
      </c>
      <c r="K8" s="8">
        <v>18811389</v>
      </c>
      <c r="L8" s="8">
        <v>22455550</v>
      </c>
      <c r="M8" s="8">
        <v>25801287</v>
      </c>
      <c r="N8" s="8">
        <v>67068226</v>
      </c>
      <c r="O8" s="8">
        <v>43486426</v>
      </c>
      <c r="P8" s="8">
        <v>19519841</v>
      </c>
      <c r="Q8" s="8">
        <v>19633987</v>
      </c>
      <c r="R8" s="8">
        <v>82640254</v>
      </c>
      <c r="S8" s="8"/>
      <c r="T8" s="8"/>
      <c r="U8" s="8"/>
      <c r="V8" s="8"/>
      <c r="W8" s="8">
        <v>205319064</v>
      </c>
      <c r="X8" s="8">
        <v>649521161</v>
      </c>
      <c r="Y8" s="8">
        <v>-444202097</v>
      </c>
      <c r="Z8" s="2">
        <v>-68.39</v>
      </c>
      <c r="AA8" s="6">
        <v>264848791</v>
      </c>
    </row>
    <row r="9" spans="1:27" ht="13.5">
      <c r="A9" s="25" t="s">
        <v>35</v>
      </c>
      <c r="B9" s="24"/>
      <c r="C9" s="6">
        <v>180207943</v>
      </c>
      <c r="D9" s="6"/>
      <c r="E9" s="7">
        <v>240158940</v>
      </c>
      <c r="F9" s="8">
        <v>253201399</v>
      </c>
      <c r="G9" s="8">
        <v>16092622</v>
      </c>
      <c r="H9" s="8">
        <v>15542439</v>
      </c>
      <c r="I9" s="8">
        <v>14219947</v>
      </c>
      <c r="J9" s="8">
        <v>45855008</v>
      </c>
      <c r="K9" s="8">
        <v>15851160</v>
      </c>
      <c r="L9" s="8">
        <v>18483599</v>
      </c>
      <c r="M9" s="8">
        <v>22851376</v>
      </c>
      <c r="N9" s="8">
        <v>57186135</v>
      </c>
      <c r="O9" s="8">
        <v>36170107</v>
      </c>
      <c r="P9" s="8">
        <v>16126495</v>
      </c>
      <c r="Q9" s="8">
        <v>14053959</v>
      </c>
      <c r="R9" s="8">
        <v>66350561</v>
      </c>
      <c r="S9" s="8"/>
      <c r="T9" s="8"/>
      <c r="U9" s="8"/>
      <c r="V9" s="8"/>
      <c r="W9" s="8">
        <v>169391704</v>
      </c>
      <c r="X9" s="8">
        <v>183555337</v>
      </c>
      <c r="Y9" s="8">
        <v>-14163633</v>
      </c>
      <c r="Z9" s="2">
        <v>-7.72</v>
      </c>
      <c r="AA9" s="6">
        <v>253201399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23626240</v>
      </c>
      <c r="D11" s="6"/>
      <c r="E11" s="7">
        <v>48723852</v>
      </c>
      <c r="F11" s="8">
        <v>47996433</v>
      </c>
      <c r="G11" s="8">
        <v>2332209</v>
      </c>
      <c r="H11" s="8">
        <v>1987624</v>
      </c>
      <c r="I11" s="8">
        <v>3307144</v>
      </c>
      <c r="J11" s="8">
        <v>7626977</v>
      </c>
      <c r="K11" s="8">
        <v>2921468</v>
      </c>
      <c r="L11" s="8">
        <v>3304609</v>
      </c>
      <c r="M11" s="8">
        <v>2750774</v>
      </c>
      <c r="N11" s="8">
        <v>8976851</v>
      </c>
      <c r="O11" s="8">
        <v>1721701</v>
      </c>
      <c r="P11" s="8">
        <v>2994253</v>
      </c>
      <c r="Q11" s="8">
        <v>2018527</v>
      </c>
      <c r="R11" s="8">
        <v>6734481</v>
      </c>
      <c r="S11" s="8"/>
      <c r="T11" s="8"/>
      <c r="U11" s="8"/>
      <c r="V11" s="8"/>
      <c r="W11" s="8">
        <v>23338309</v>
      </c>
      <c r="X11" s="8">
        <v>34679326</v>
      </c>
      <c r="Y11" s="8">
        <v>-11341017</v>
      </c>
      <c r="Z11" s="2">
        <v>-32.7</v>
      </c>
      <c r="AA11" s="6">
        <v>47996433</v>
      </c>
    </row>
    <row r="12" spans="1:27" ht="13.5">
      <c r="A12" s="25" t="s">
        <v>37</v>
      </c>
      <c r="B12" s="29"/>
      <c r="C12" s="6">
        <v>61579129</v>
      </c>
      <c r="D12" s="6"/>
      <c r="E12" s="7">
        <v>48265674</v>
      </c>
      <c r="F12" s="8">
        <v>76272550</v>
      </c>
      <c r="G12" s="8">
        <v>-7555513</v>
      </c>
      <c r="H12" s="8">
        <v>9219500</v>
      </c>
      <c r="I12" s="8">
        <v>8124510</v>
      </c>
      <c r="J12" s="8">
        <v>9788497</v>
      </c>
      <c r="K12" s="8">
        <v>7769559</v>
      </c>
      <c r="L12" s="8">
        <v>5658273</v>
      </c>
      <c r="M12" s="8">
        <v>3271565</v>
      </c>
      <c r="N12" s="8">
        <v>16699397</v>
      </c>
      <c r="O12" s="8">
        <v>6274128</v>
      </c>
      <c r="P12" s="8">
        <v>4362739</v>
      </c>
      <c r="Q12" s="8">
        <v>-2141050</v>
      </c>
      <c r="R12" s="8">
        <v>8495817</v>
      </c>
      <c r="S12" s="8"/>
      <c r="T12" s="8"/>
      <c r="U12" s="8"/>
      <c r="V12" s="8"/>
      <c r="W12" s="8">
        <v>34983711</v>
      </c>
      <c r="X12" s="8">
        <v>56559467</v>
      </c>
      <c r="Y12" s="8">
        <v>-21575756</v>
      </c>
      <c r="Z12" s="2">
        <v>-38.15</v>
      </c>
      <c r="AA12" s="6">
        <v>76272550</v>
      </c>
    </row>
    <row r="13" spans="1:27" ht="13.5">
      <c r="A13" s="23" t="s">
        <v>38</v>
      </c>
      <c r="B13" s="29"/>
      <c r="C13" s="6">
        <v>250894320</v>
      </c>
      <c r="D13" s="6"/>
      <c r="E13" s="7">
        <v>311340954</v>
      </c>
      <c r="F13" s="8">
        <v>340823867</v>
      </c>
      <c r="G13" s="8">
        <v>67579837</v>
      </c>
      <c r="H13" s="8">
        <v>-14395168</v>
      </c>
      <c r="I13" s="8">
        <v>23215629</v>
      </c>
      <c r="J13" s="8">
        <v>76400298</v>
      </c>
      <c r="K13" s="8">
        <v>36850956</v>
      </c>
      <c r="L13" s="8">
        <v>31330373</v>
      </c>
      <c r="M13" s="8">
        <v>33626312</v>
      </c>
      <c r="N13" s="8">
        <v>101807641</v>
      </c>
      <c r="O13" s="8">
        <v>35733317</v>
      </c>
      <c r="P13" s="8">
        <v>31225883</v>
      </c>
      <c r="Q13" s="8">
        <v>8429638</v>
      </c>
      <c r="R13" s="8">
        <v>75388838</v>
      </c>
      <c r="S13" s="8"/>
      <c r="T13" s="8"/>
      <c r="U13" s="8"/>
      <c r="V13" s="8"/>
      <c r="W13" s="8">
        <v>253596777</v>
      </c>
      <c r="X13" s="8">
        <v>253119983</v>
      </c>
      <c r="Y13" s="8">
        <v>476794</v>
      </c>
      <c r="Z13" s="2">
        <v>0.19</v>
      </c>
      <c r="AA13" s="6">
        <v>340823867</v>
      </c>
    </row>
    <row r="14" spans="1:27" ht="13.5">
      <c r="A14" s="23" t="s">
        <v>39</v>
      </c>
      <c r="B14" s="29"/>
      <c r="C14" s="6"/>
      <c r="D14" s="6"/>
      <c r="E14" s="7">
        <v>750000</v>
      </c>
      <c r="F14" s="8">
        <v>750001</v>
      </c>
      <c r="G14" s="8">
        <v>485</v>
      </c>
      <c r="H14" s="8"/>
      <c r="I14" s="8"/>
      <c r="J14" s="8">
        <v>485</v>
      </c>
      <c r="K14" s="8"/>
      <c r="L14" s="8">
        <v>358</v>
      </c>
      <c r="M14" s="8">
        <v>101</v>
      </c>
      <c r="N14" s="8">
        <v>459</v>
      </c>
      <c r="O14" s="8">
        <v>297</v>
      </c>
      <c r="P14" s="8"/>
      <c r="Q14" s="8"/>
      <c r="R14" s="8">
        <v>297</v>
      </c>
      <c r="S14" s="8"/>
      <c r="T14" s="8"/>
      <c r="U14" s="8"/>
      <c r="V14" s="8"/>
      <c r="W14" s="8">
        <v>1241</v>
      </c>
      <c r="X14" s="8">
        <v>562501</v>
      </c>
      <c r="Y14" s="8">
        <v>-561260</v>
      </c>
      <c r="Z14" s="2">
        <v>-99.78</v>
      </c>
      <c r="AA14" s="6">
        <v>750001</v>
      </c>
    </row>
    <row r="15" spans="1:27" ht="13.5">
      <c r="A15" s="23" t="s">
        <v>40</v>
      </c>
      <c r="B15" s="29"/>
      <c r="C15" s="6">
        <v>91024321</v>
      </c>
      <c r="D15" s="6"/>
      <c r="E15" s="7">
        <v>89597837</v>
      </c>
      <c r="F15" s="8">
        <v>116498615</v>
      </c>
      <c r="G15" s="8">
        <v>1232752</v>
      </c>
      <c r="H15" s="8">
        <v>7118072</v>
      </c>
      <c r="I15" s="8">
        <v>560952</v>
      </c>
      <c r="J15" s="8">
        <v>8911776</v>
      </c>
      <c r="K15" s="8">
        <v>2311365</v>
      </c>
      <c r="L15" s="8">
        <v>2506407</v>
      </c>
      <c r="M15" s="8">
        <v>843887</v>
      </c>
      <c r="N15" s="8">
        <v>5661659</v>
      </c>
      <c r="O15" s="8">
        <v>1365788</v>
      </c>
      <c r="P15" s="8">
        <v>3508431</v>
      </c>
      <c r="Q15" s="8">
        <v>1532705</v>
      </c>
      <c r="R15" s="8">
        <v>6406924</v>
      </c>
      <c r="S15" s="8"/>
      <c r="T15" s="8"/>
      <c r="U15" s="8"/>
      <c r="V15" s="8"/>
      <c r="W15" s="8">
        <v>20980359</v>
      </c>
      <c r="X15" s="8">
        <v>75763457</v>
      </c>
      <c r="Y15" s="8">
        <v>-54783098</v>
      </c>
      <c r="Z15" s="2">
        <v>-72.31</v>
      </c>
      <c r="AA15" s="6">
        <v>116498615</v>
      </c>
    </row>
    <row r="16" spans="1:27" ht="13.5">
      <c r="A16" s="23" t="s">
        <v>41</v>
      </c>
      <c r="B16" s="29"/>
      <c r="C16" s="6">
        <v>16632934</v>
      </c>
      <c r="D16" s="6"/>
      <c r="E16" s="7">
        <v>24573669</v>
      </c>
      <c r="F16" s="8">
        <v>50397584</v>
      </c>
      <c r="G16" s="8">
        <v>1673155</v>
      </c>
      <c r="H16" s="8">
        <v>1512662</v>
      </c>
      <c r="I16" s="8">
        <v>1045708</v>
      </c>
      <c r="J16" s="8">
        <v>4231525</v>
      </c>
      <c r="K16" s="8">
        <v>1635321</v>
      </c>
      <c r="L16" s="8">
        <v>2110735</v>
      </c>
      <c r="M16" s="8">
        <v>1319583</v>
      </c>
      <c r="N16" s="8">
        <v>5065639</v>
      </c>
      <c r="O16" s="8">
        <v>1483191</v>
      </c>
      <c r="P16" s="8">
        <v>661719</v>
      </c>
      <c r="Q16" s="8">
        <v>2093647</v>
      </c>
      <c r="R16" s="8">
        <v>4238557</v>
      </c>
      <c r="S16" s="8"/>
      <c r="T16" s="8"/>
      <c r="U16" s="8"/>
      <c r="V16" s="8"/>
      <c r="W16" s="8">
        <v>13535721</v>
      </c>
      <c r="X16" s="8">
        <v>37013081</v>
      </c>
      <c r="Y16" s="8">
        <v>-23477360</v>
      </c>
      <c r="Z16" s="2">
        <v>-63.43</v>
      </c>
      <c r="AA16" s="6">
        <v>50397584</v>
      </c>
    </row>
    <row r="17" spans="1:27" ht="13.5">
      <c r="A17" s="23" t="s">
        <v>42</v>
      </c>
      <c r="B17" s="29"/>
      <c r="C17" s="6">
        <v>14654778</v>
      </c>
      <c r="D17" s="6"/>
      <c r="E17" s="7">
        <v>17706927</v>
      </c>
      <c r="F17" s="8">
        <v>11568707</v>
      </c>
      <c r="G17" s="8">
        <v>1368736</v>
      </c>
      <c r="H17" s="8">
        <v>775593</v>
      </c>
      <c r="I17" s="8">
        <v>129495</v>
      </c>
      <c r="J17" s="8">
        <v>2273824</v>
      </c>
      <c r="K17" s="8">
        <v>763768</v>
      </c>
      <c r="L17" s="8">
        <v>428223</v>
      </c>
      <c r="M17" s="8">
        <v>302797</v>
      </c>
      <c r="N17" s="8">
        <v>1494788</v>
      </c>
      <c r="O17" s="8">
        <v>914897</v>
      </c>
      <c r="P17" s="8">
        <v>243593</v>
      </c>
      <c r="Q17" s="8">
        <v>191624</v>
      </c>
      <c r="R17" s="8">
        <v>1350114</v>
      </c>
      <c r="S17" s="8"/>
      <c r="T17" s="8"/>
      <c r="U17" s="8"/>
      <c r="V17" s="8"/>
      <c r="W17" s="8">
        <v>5118726</v>
      </c>
      <c r="X17" s="8">
        <v>8667520</v>
      </c>
      <c r="Y17" s="8">
        <v>-3548794</v>
      </c>
      <c r="Z17" s="2">
        <v>-40.94</v>
      </c>
      <c r="AA17" s="6">
        <v>11568707</v>
      </c>
    </row>
    <row r="18" spans="1:27" ht="13.5">
      <c r="A18" s="23" t="s">
        <v>43</v>
      </c>
      <c r="B18" s="29"/>
      <c r="C18" s="6">
        <v>1697992157</v>
      </c>
      <c r="D18" s="6"/>
      <c r="E18" s="7">
        <v>2104639435</v>
      </c>
      <c r="F18" s="8">
        <v>2084628077</v>
      </c>
      <c r="G18" s="8">
        <v>505458592</v>
      </c>
      <c r="H18" s="8">
        <v>63446390</v>
      </c>
      <c r="I18" s="8">
        <v>22940517</v>
      </c>
      <c r="J18" s="8">
        <v>591845499</v>
      </c>
      <c r="K18" s="8">
        <v>98055353</v>
      </c>
      <c r="L18" s="8">
        <v>9245642</v>
      </c>
      <c r="M18" s="8">
        <v>449394946</v>
      </c>
      <c r="N18" s="8">
        <v>556695941</v>
      </c>
      <c r="O18" s="8">
        <v>58680429</v>
      </c>
      <c r="P18" s="8">
        <v>39455903</v>
      </c>
      <c r="Q18" s="8">
        <v>303082817</v>
      </c>
      <c r="R18" s="8">
        <v>401219149</v>
      </c>
      <c r="S18" s="8"/>
      <c r="T18" s="8"/>
      <c r="U18" s="8"/>
      <c r="V18" s="8"/>
      <c r="W18" s="8">
        <v>1549760589</v>
      </c>
      <c r="X18" s="8">
        <v>1539328177</v>
      </c>
      <c r="Y18" s="8">
        <v>10432412</v>
      </c>
      <c r="Z18" s="2">
        <v>0.68</v>
      </c>
      <c r="AA18" s="6">
        <v>2084628077</v>
      </c>
    </row>
    <row r="19" spans="1:27" ht="13.5">
      <c r="A19" s="23" t="s">
        <v>44</v>
      </c>
      <c r="B19" s="29"/>
      <c r="C19" s="6">
        <v>72476705</v>
      </c>
      <c r="D19" s="6"/>
      <c r="E19" s="7">
        <v>153656705</v>
      </c>
      <c r="F19" s="26">
        <v>120510039</v>
      </c>
      <c r="G19" s="26">
        <v>12037145</v>
      </c>
      <c r="H19" s="26">
        <v>9817819</v>
      </c>
      <c r="I19" s="26">
        <v>5056936</v>
      </c>
      <c r="J19" s="26">
        <v>26911900</v>
      </c>
      <c r="K19" s="26">
        <v>7815189</v>
      </c>
      <c r="L19" s="26">
        <v>11451047</v>
      </c>
      <c r="M19" s="26">
        <v>9319420</v>
      </c>
      <c r="N19" s="26">
        <v>28585656</v>
      </c>
      <c r="O19" s="26">
        <v>7190792</v>
      </c>
      <c r="P19" s="26">
        <v>10733532</v>
      </c>
      <c r="Q19" s="26">
        <v>2495745</v>
      </c>
      <c r="R19" s="26">
        <v>20420069</v>
      </c>
      <c r="S19" s="26"/>
      <c r="T19" s="26"/>
      <c r="U19" s="26"/>
      <c r="V19" s="26"/>
      <c r="W19" s="26">
        <v>75917625</v>
      </c>
      <c r="X19" s="26">
        <v>91853843</v>
      </c>
      <c r="Y19" s="26">
        <v>-15936218</v>
      </c>
      <c r="Z19" s="27">
        <v>-17.35</v>
      </c>
      <c r="AA19" s="28">
        <v>120510039</v>
      </c>
    </row>
    <row r="20" spans="1:27" ht="13.5">
      <c r="A20" s="23" t="s">
        <v>45</v>
      </c>
      <c r="B20" s="29"/>
      <c r="C20" s="6">
        <v>6164381</v>
      </c>
      <c r="D20" s="6"/>
      <c r="E20" s="7">
        <v>64713941</v>
      </c>
      <c r="F20" s="8">
        <v>71129492</v>
      </c>
      <c r="G20" s="8">
        <v>17992</v>
      </c>
      <c r="H20" s="8">
        <v>50138</v>
      </c>
      <c r="I20" s="30">
        <v>14742</v>
      </c>
      <c r="J20" s="8">
        <v>82872</v>
      </c>
      <c r="K20" s="8">
        <v>119387</v>
      </c>
      <c r="L20" s="8">
        <v>515176</v>
      </c>
      <c r="M20" s="8">
        <v>-18369</v>
      </c>
      <c r="N20" s="8">
        <v>616194</v>
      </c>
      <c r="O20" s="8">
        <v>2869623</v>
      </c>
      <c r="P20" s="30">
        <v>843706</v>
      </c>
      <c r="Q20" s="8">
        <v>386826</v>
      </c>
      <c r="R20" s="8">
        <v>4100155</v>
      </c>
      <c r="S20" s="8"/>
      <c r="T20" s="8"/>
      <c r="U20" s="8"/>
      <c r="V20" s="8"/>
      <c r="W20" s="30">
        <v>4799221</v>
      </c>
      <c r="X20" s="8">
        <v>34491510</v>
      </c>
      <c r="Y20" s="8">
        <v>-29692289</v>
      </c>
      <c r="Z20" s="2">
        <v>-86.09</v>
      </c>
      <c r="AA20" s="6">
        <v>71129492</v>
      </c>
    </row>
    <row r="21" spans="1:27" ht="24.75" customHeight="1">
      <c r="A21" s="31" t="s">
        <v>46</v>
      </c>
      <c r="B21" s="32"/>
      <c r="C21" s="33">
        <f aca="true" t="shared" si="0" ref="C21:Y21">SUM(C5:C20)</f>
        <v>5396299968</v>
      </c>
      <c r="D21" s="33">
        <f t="shared" si="0"/>
        <v>0</v>
      </c>
      <c r="E21" s="34">
        <f t="shared" si="0"/>
        <v>7579496999</v>
      </c>
      <c r="F21" s="35">
        <f t="shared" si="0"/>
        <v>7318766967</v>
      </c>
      <c r="G21" s="35">
        <f t="shared" si="0"/>
        <v>1170331502</v>
      </c>
      <c r="H21" s="35">
        <f t="shared" si="0"/>
        <v>464680514</v>
      </c>
      <c r="I21" s="35">
        <f t="shared" si="0"/>
        <v>283263477</v>
      </c>
      <c r="J21" s="35">
        <f t="shared" si="0"/>
        <v>1918275493</v>
      </c>
      <c r="K21" s="35">
        <f t="shared" si="0"/>
        <v>415824359</v>
      </c>
      <c r="L21" s="35">
        <f t="shared" si="0"/>
        <v>405109942</v>
      </c>
      <c r="M21" s="35">
        <f t="shared" si="0"/>
        <v>813557179</v>
      </c>
      <c r="N21" s="35">
        <f t="shared" si="0"/>
        <v>1634491480</v>
      </c>
      <c r="O21" s="35">
        <f t="shared" si="0"/>
        <v>631452544</v>
      </c>
      <c r="P21" s="35">
        <f t="shared" si="0"/>
        <v>418086684</v>
      </c>
      <c r="Q21" s="35">
        <f t="shared" si="0"/>
        <v>611162981</v>
      </c>
      <c r="R21" s="35">
        <f t="shared" si="0"/>
        <v>1660702209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5213469182</v>
      </c>
      <c r="X21" s="35">
        <f t="shared" si="0"/>
        <v>7399863408</v>
      </c>
      <c r="Y21" s="35">
        <f t="shared" si="0"/>
        <v>-2186394226</v>
      </c>
      <c r="Z21" s="36">
        <f>+IF(X21&lt;&gt;0,+(Y21/X21)*100,0)</f>
        <v>-29.546413297795294</v>
      </c>
      <c r="AA21" s="33">
        <f>SUM(AA5:AA20)</f>
        <v>7318766967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2130207002</v>
      </c>
      <c r="D24" s="6"/>
      <c r="E24" s="7">
        <v>2875504851</v>
      </c>
      <c r="F24" s="8">
        <v>2765427876</v>
      </c>
      <c r="G24" s="8">
        <v>174174193</v>
      </c>
      <c r="H24" s="8">
        <v>168677577</v>
      </c>
      <c r="I24" s="8">
        <v>160105854</v>
      </c>
      <c r="J24" s="8">
        <v>502957624</v>
      </c>
      <c r="K24" s="8">
        <v>227146759</v>
      </c>
      <c r="L24" s="8">
        <v>215056832</v>
      </c>
      <c r="M24" s="8">
        <v>217231806</v>
      </c>
      <c r="N24" s="8">
        <v>659435397</v>
      </c>
      <c r="O24" s="8">
        <v>243941986</v>
      </c>
      <c r="P24" s="8">
        <v>202065251</v>
      </c>
      <c r="Q24" s="8">
        <v>190900463</v>
      </c>
      <c r="R24" s="8">
        <v>636907700</v>
      </c>
      <c r="S24" s="8"/>
      <c r="T24" s="8"/>
      <c r="U24" s="8"/>
      <c r="V24" s="8"/>
      <c r="W24" s="8">
        <v>1799300721</v>
      </c>
      <c r="X24" s="8">
        <v>2039017941</v>
      </c>
      <c r="Y24" s="8">
        <v>-239717220</v>
      </c>
      <c r="Z24" s="2">
        <v>-11.76</v>
      </c>
      <c r="AA24" s="6">
        <v>2765427876</v>
      </c>
    </row>
    <row r="25" spans="1:27" ht="13.5">
      <c r="A25" s="25" t="s">
        <v>49</v>
      </c>
      <c r="B25" s="24"/>
      <c r="C25" s="6">
        <v>147456843</v>
      </c>
      <c r="D25" s="6"/>
      <c r="E25" s="7">
        <v>179053717</v>
      </c>
      <c r="F25" s="8">
        <v>181261329</v>
      </c>
      <c r="G25" s="8">
        <v>11407068</v>
      </c>
      <c r="H25" s="8">
        <v>11021125</v>
      </c>
      <c r="I25" s="8">
        <v>10094035</v>
      </c>
      <c r="J25" s="8">
        <v>32522228</v>
      </c>
      <c r="K25" s="8">
        <v>17223885</v>
      </c>
      <c r="L25" s="8">
        <v>12504655</v>
      </c>
      <c r="M25" s="8">
        <v>13455046</v>
      </c>
      <c r="N25" s="8">
        <v>43183586</v>
      </c>
      <c r="O25" s="8">
        <v>15811986</v>
      </c>
      <c r="P25" s="8">
        <v>14070639</v>
      </c>
      <c r="Q25" s="8">
        <v>11609571</v>
      </c>
      <c r="R25" s="8">
        <v>41492196</v>
      </c>
      <c r="S25" s="8"/>
      <c r="T25" s="8"/>
      <c r="U25" s="8"/>
      <c r="V25" s="8"/>
      <c r="W25" s="8">
        <v>117198010</v>
      </c>
      <c r="X25" s="8">
        <v>134859401</v>
      </c>
      <c r="Y25" s="8">
        <v>-17661391</v>
      </c>
      <c r="Z25" s="2">
        <v>-13.1</v>
      </c>
      <c r="AA25" s="6">
        <v>181261329</v>
      </c>
    </row>
    <row r="26" spans="1:27" ht="13.5">
      <c r="A26" s="25" t="s">
        <v>50</v>
      </c>
      <c r="B26" s="24"/>
      <c r="C26" s="6">
        <v>528577323</v>
      </c>
      <c r="D26" s="6"/>
      <c r="E26" s="7">
        <v>523732188</v>
      </c>
      <c r="F26" s="8">
        <v>543608784</v>
      </c>
      <c r="G26" s="8">
        <v>-219494</v>
      </c>
      <c r="H26" s="8">
        <v>300757</v>
      </c>
      <c r="I26" s="8">
        <v>56781221</v>
      </c>
      <c r="J26" s="8">
        <v>56862484</v>
      </c>
      <c r="K26" s="8">
        <v>67181</v>
      </c>
      <c r="L26" s="8">
        <v>450743</v>
      </c>
      <c r="M26" s="8">
        <v>260494</v>
      </c>
      <c r="N26" s="8">
        <v>778418</v>
      </c>
      <c r="O26" s="8">
        <v>158278808</v>
      </c>
      <c r="P26" s="8">
        <v>-20954754</v>
      </c>
      <c r="Q26" s="8">
        <v>84449</v>
      </c>
      <c r="R26" s="8">
        <v>137408503</v>
      </c>
      <c r="S26" s="8"/>
      <c r="T26" s="8"/>
      <c r="U26" s="8"/>
      <c r="V26" s="8"/>
      <c r="W26" s="8">
        <v>195049405</v>
      </c>
      <c r="X26" s="8">
        <v>370852573</v>
      </c>
      <c r="Y26" s="8">
        <v>-175803168</v>
      </c>
      <c r="Z26" s="2">
        <v>-47.41</v>
      </c>
      <c r="AA26" s="6">
        <v>543608784</v>
      </c>
    </row>
    <row r="27" spans="1:27" ht="13.5">
      <c r="A27" s="25" t="s">
        <v>51</v>
      </c>
      <c r="B27" s="24"/>
      <c r="C27" s="6">
        <v>533375860</v>
      </c>
      <c r="D27" s="6"/>
      <c r="E27" s="7">
        <v>564228072</v>
      </c>
      <c r="F27" s="8">
        <v>557222067</v>
      </c>
      <c r="G27" s="8">
        <v>4816000</v>
      </c>
      <c r="H27" s="8">
        <v>4077600</v>
      </c>
      <c r="I27" s="8">
        <v>4010334</v>
      </c>
      <c r="J27" s="8">
        <v>12903934</v>
      </c>
      <c r="K27" s="8">
        <v>4136853</v>
      </c>
      <c r="L27" s="8">
        <v>5120819</v>
      </c>
      <c r="M27" s="8">
        <v>5553998</v>
      </c>
      <c r="N27" s="8">
        <v>14811670</v>
      </c>
      <c r="O27" s="8">
        <v>9891188</v>
      </c>
      <c r="P27" s="8">
        <v>7596358</v>
      </c>
      <c r="Q27" s="8">
        <v>9712328</v>
      </c>
      <c r="R27" s="8">
        <v>27199874</v>
      </c>
      <c r="S27" s="8"/>
      <c r="T27" s="8"/>
      <c r="U27" s="8"/>
      <c r="V27" s="8"/>
      <c r="W27" s="8">
        <v>54915478</v>
      </c>
      <c r="X27" s="8">
        <v>330594935</v>
      </c>
      <c r="Y27" s="8">
        <v>-275679457</v>
      </c>
      <c r="Z27" s="2">
        <v>-83.39</v>
      </c>
      <c r="AA27" s="6">
        <v>557222067</v>
      </c>
    </row>
    <row r="28" spans="1:27" ht="13.5">
      <c r="A28" s="25" t="s">
        <v>52</v>
      </c>
      <c r="B28" s="24"/>
      <c r="C28" s="6">
        <v>230928688</v>
      </c>
      <c r="D28" s="6"/>
      <c r="E28" s="7">
        <v>106291357</v>
      </c>
      <c r="F28" s="8">
        <v>112212618</v>
      </c>
      <c r="G28" s="8">
        <v>2536083</v>
      </c>
      <c r="H28" s="8">
        <v>2622001</v>
      </c>
      <c r="I28" s="8">
        <v>2354133</v>
      </c>
      <c r="J28" s="8">
        <v>7512217</v>
      </c>
      <c r="K28" s="8">
        <v>14626121</v>
      </c>
      <c r="L28" s="8">
        <v>7814348</v>
      </c>
      <c r="M28" s="8">
        <v>10209534</v>
      </c>
      <c r="N28" s="8">
        <v>32650003</v>
      </c>
      <c r="O28" s="8">
        <v>17375654</v>
      </c>
      <c r="P28" s="8">
        <v>19542057</v>
      </c>
      <c r="Q28" s="8">
        <v>9863896</v>
      </c>
      <c r="R28" s="8">
        <v>46781607</v>
      </c>
      <c r="S28" s="8"/>
      <c r="T28" s="8"/>
      <c r="U28" s="8"/>
      <c r="V28" s="8"/>
      <c r="W28" s="8">
        <v>86943827</v>
      </c>
      <c r="X28" s="8">
        <v>71689023</v>
      </c>
      <c r="Y28" s="8">
        <v>15254804</v>
      </c>
      <c r="Z28" s="2">
        <v>21.28</v>
      </c>
      <c r="AA28" s="6">
        <v>112212618</v>
      </c>
    </row>
    <row r="29" spans="1:27" ht="13.5">
      <c r="A29" s="25" t="s">
        <v>53</v>
      </c>
      <c r="B29" s="24"/>
      <c r="C29" s="6">
        <v>1360805998</v>
      </c>
      <c r="D29" s="6"/>
      <c r="E29" s="7">
        <v>1799870653</v>
      </c>
      <c r="F29" s="8">
        <v>1759697713</v>
      </c>
      <c r="G29" s="8">
        <v>47139555</v>
      </c>
      <c r="H29" s="8">
        <v>82023788</v>
      </c>
      <c r="I29" s="8">
        <v>48646272</v>
      </c>
      <c r="J29" s="8">
        <v>177809615</v>
      </c>
      <c r="K29" s="8">
        <v>146452819</v>
      </c>
      <c r="L29" s="8">
        <v>198579624</v>
      </c>
      <c r="M29" s="8">
        <v>169292379</v>
      </c>
      <c r="N29" s="8">
        <v>514324822</v>
      </c>
      <c r="O29" s="8">
        <v>95257131</v>
      </c>
      <c r="P29" s="8">
        <v>216870660</v>
      </c>
      <c r="Q29" s="8">
        <v>168115698</v>
      </c>
      <c r="R29" s="8">
        <v>480243489</v>
      </c>
      <c r="S29" s="8"/>
      <c r="T29" s="8"/>
      <c r="U29" s="8"/>
      <c r="V29" s="8"/>
      <c r="W29" s="8">
        <v>1172377926</v>
      </c>
      <c r="X29" s="8">
        <v>1206477177</v>
      </c>
      <c r="Y29" s="8">
        <v>-34099251</v>
      </c>
      <c r="Z29" s="2">
        <v>-2.83</v>
      </c>
      <c r="AA29" s="6">
        <v>1759697713</v>
      </c>
    </row>
    <row r="30" spans="1:27" ht="13.5">
      <c r="A30" s="25" t="s">
        <v>54</v>
      </c>
      <c r="B30" s="24"/>
      <c r="C30" s="6">
        <v>234472329</v>
      </c>
      <c r="D30" s="6"/>
      <c r="E30" s="7">
        <v>333612839</v>
      </c>
      <c r="F30" s="8">
        <v>346299594</v>
      </c>
      <c r="G30" s="8">
        <v>9829685</v>
      </c>
      <c r="H30" s="8">
        <v>16321578</v>
      </c>
      <c r="I30" s="8">
        <v>23304033</v>
      </c>
      <c r="J30" s="8">
        <v>49455296</v>
      </c>
      <c r="K30" s="8">
        <v>32104347</v>
      </c>
      <c r="L30" s="8">
        <v>26103530</v>
      </c>
      <c r="M30" s="8">
        <v>17128426</v>
      </c>
      <c r="N30" s="8">
        <v>75336303</v>
      </c>
      <c r="O30" s="8">
        <v>17848437</v>
      </c>
      <c r="P30" s="8">
        <v>21004972</v>
      </c>
      <c r="Q30" s="8">
        <v>22433422</v>
      </c>
      <c r="R30" s="8">
        <v>61286831</v>
      </c>
      <c r="S30" s="8"/>
      <c r="T30" s="8"/>
      <c r="U30" s="8"/>
      <c r="V30" s="8"/>
      <c r="W30" s="8">
        <v>186078430</v>
      </c>
      <c r="X30" s="8">
        <v>253482951</v>
      </c>
      <c r="Y30" s="8">
        <v>-67404521</v>
      </c>
      <c r="Z30" s="2">
        <v>-26.59</v>
      </c>
      <c r="AA30" s="6">
        <v>346299594</v>
      </c>
    </row>
    <row r="31" spans="1:27" ht="13.5">
      <c r="A31" s="25" t="s">
        <v>55</v>
      </c>
      <c r="B31" s="24"/>
      <c r="C31" s="6">
        <v>423897480</v>
      </c>
      <c r="D31" s="6"/>
      <c r="E31" s="7">
        <v>511968415</v>
      </c>
      <c r="F31" s="8">
        <v>485869715</v>
      </c>
      <c r="G31" s="8">
        <v>15502719</v>
      </c>
      <c r="H31" s="8">
        <v>26149312</v>
      </c>
      <c r="I31" s="8">
        <v>32509555</v>
      </c>
      <c r="J31" s="8">
        <v>74161586</v>
      </c>
      <c r="K31" s="8">
        <v>48366357</v>
      </c>
      <c r="L31" s="8">
        <v>58726214</v>
      </c>
      <c r="M31" s="8">
        <v>42403409</v>
      </c>
      <c r="N31" s="8">
        <v>149495980</v>
      </c>
      <c r="O31" s="8">
        <v>32994514</v>
      </c>
      <c r="P31" s="8">
        <v>113086822</v>
      </c>
      <c r="Q31" s="8">
        <v>41755754</v>
      </c>
      <c r="R31" s="8">
        <v>187837090</v>
      </c>
      <c r="S31" s="8"/>
      <c r="T31" s="8"/>
      <c r="U31" s="8"/>
      <c r="V31" s="8"/>
      <c r="W31" s="8">
        <v>411494656</v>
      </c>
      <c r="X31" s="8">
        <v>346161680</v>
      </c>
      <c r="Y31" s="8">
        <v>65332976</v>
      </c>
      <c r="Z31" s="2">
        <v>18.87</v>
      </c>
      <c r="AA31" s="6">
        <v>485869715</v>
      </c>
    </row>
    <row r="32" spans="1:27" ht="13.5">
      <c r="A32" s="25" t="s">
        <v>43</v>
      </c>
      <c r="B32" s="24"/>
      <c r="C32" s="6">
        <v>33664538</v>
      </c>
      <c r="D32" s="6"/>
      <c r="E32" s="7">
        <v>43460135</v>
      </c>
      <c r="F32" s="8">
        <v>36865042</v>
      </c>
      <c r="G32" s="8">
        <v>1252863</v>
      </c>
      <c r="H32" s="8">
        <v>1234812</v>
      </c>
      <c r="I32" s="8">
        <v>2271726</v>
      </c>
      <c r="J32" s="8">
        <v>4759401</v>
      </c>
      <c r="K32" s="8">
        <v>428540</v>
      </c>
      <c r="L32" s="8">
        <v>1517192</v>
      </c>
      <c r="M32" s="8">
        <v>1511155</v>
      </c>
      <c r="N32" s="8">
        <v>3456887</v>
      </c>
      <c r="O32" s="8">
        <v>773112</v>
      </c>
      <c r="P32" s="8">
        <v>1742459</v>
      </c>
      <c r="Q32" s="8">
        <v>2587509</v>
      </c>
      <c r="R32" s="8">
        <v>5103080</v>
      </c>
      <c r="S32" s="8"/>
      <c r="T32" s="8"/>
      <c r="U32" s="8"/>
      <c r="V32" s="8"/>
      <c r="W32" s="8">
        <v>13319368</v>
      </c>
      <c r="X32" s="8">
        <v>25660867</v>
      </c>
      <c r="Y32" s="8">
        <v>-12341499</v>
      </c>
      <c r="Z32" s="2">
        <v>-48.09</v>
      </c>
      <c r="AA32" s="6">
        <v>36865042</v>
      </c>
    </row>
    <row r="33" spans="1:27" ht="13.5">
      <c r="A33" s="25" t="s">
        <v>56</v>
      </c>
      <c r="B33" s="24"/>
      <c r="C33" s="6">
        <v>520957649</v>
      </c>
      <c r="D33" s="6"/>
      <c r="E33" s="7">
        <v>779363500</v>
      </c>
      <c r="F33" s="8">
        <v>812623197</v>
      </c>
      <c r="G33" s="8">
        <v>28523108</v>
      </c>
      <c r="H33" s="8">
        <v>33512462</v>
      </c>
      <c r="I33" s="8">
        <v>43772249</v>
      </c>
      <c r="J33" s="8">
        <v>105807819</v>
      </c>
      <c r="K33" s="8">
        <v>66252628</v>
      </c>
      <c r="L33" s="8">
        <v>64494130</v>
      </c>
      <c r="M33" s="8">
        <v>41299755</v>
      </c>
      <c r="N33" s="8">
        <v>172046513</v>
      </c>
      <c r="O33" s="8">
        <v>47483243</v>
      </c>
      <c r="P33" s="8">
        <v>2721163</v>
      </c>
      <c r="Q33" s="8">
        <v>46157053</v>
      </c>
      <c r="R33" s="8">
        <v>96361459</v>
      </c>
      <c r="S33" s="8"/>
      <c r="T33" s="8"/>
      <c r="U33" s="8"/>
      <c r="V33" s="8"/>
      <c r="W33" s="8">
        <v>374215791</v>
      </c>
      <c r="X33" s="8">
        <v>599116573</v>
      </c>
      <c r="Y33" s="8">
        <v>-224900782</v>
      </c>
      <c r="Z33" s="2">
        <v>-37.54</v>
      </c>
      <c r="AA33" s="6">
        <v>812623197</v>
      </c>
    </row>
    <row r="34" spans="1:27" ht="13.5">
      <c r="A34" s="23" t="s">
        <v>57</v>
      </c>
      <c r="B34" s="29"/>
      <c r="C34" s="6">
        <v>12327020</v>
      </c>
      <c r="D34" s="6"/>
      <c r="E34" s="7">
        <v>482345</v>
      </c>
      <c r="F34" s="8">
        <v>1926849</v>
      </c>
      <c r="G34" s="8"/>
      <c r="H34" s="8"/>
      <c r="I34" s="8">
        <v>55655</v>
      </c>
      <c r="J34" s="8">
        <v>55655</v>
      </c>
      <c r="K34" s="8">
        <v>8589925</v>
      </c>
      <c r="L34" s="8">
        <v>9296461</v>
      </c>
      <c r="M34" s="8">
        <v>4267047</v>
      </c>
      <c r="N34" s="8">
        <v>22153433</v>
      </c>
      <c r="O34" s="8">
        <v>2237595</v>
      </c>
      <c r="P34" s="8">
        <v>7024727</v>
      </c>
      <c r="Q34" s="8">
        <v>5854816</v>
      </c>
      <c r="R34" s="8">
        <v>15117138</v>
      </c>
      <c r="S34" s="8"/>
      <c r="T34" s="8"/>
      <c r="U34" s="8"/>
      <c r="V34" s="8"/>
      <c r="W34" s="8">
        <v>37326226</v>
      </c>
      <c r="X34" s="8">
        <v>1449364</v>
      </c>
      <c r="Y34" s="8">
        <v>35876862</v>
      </c>
      <c r="Z34" s="2">
        <v>2475.35</v>
      </c>
      <c r="AA34" s="6">
        <v>1926849</v>
      </c>
    </row>
    <row r="35" spans="1:27" ht="12.75">
      <c r="A35" s="40" t="s">
        <v>58</v>
      </c>
      <c r="B35" s="32"/>
      <c r="C35" s="33">
        <f aca="true" t="shared" si="1" ref="C35:Y35">SUM(C24:C34)</f>
        <v>6156670730</v>
      </c>
      <c r="D35" s="33">
        <f>SUM(D24:D34)</f>
        <v>0</v>
      </c>
      <c r="E35" s="34">
        <f t="shared" si="1"/>
        <v>7717568072</v>
      </c>
      <c r="F35" s="35">
        <f t="shared" si="1"/>
        <v>7603014784</v>
      </c>
      <c r="G35" s="35">
        <f t="shared" si="1"/>
        <v>294961780</v>
      </c>
      <c r="H35" s="35">
        <f t="shared" si="1"/>
        <v>345941012</v>
      </c>
      <c r="I35" s="35">
        <f t="shared" si="1"/>
        <v>383905067</v>
      </c>
      <c r="J35" s="35">
        <f t="shared" si="1"/>
        <v>1024807859</v>
      </c>
      <c r="K35" s="35">
        <f t="shared" si="1"/>
        <v>565395415</v>
      </c>
      <c r="L35" s="35">
        <f t="shared" si="1"/>
        <v>599664548</v>
      </c>
      <c r="M35" s="35">
        <f t="shared" si="1"/>
        <v>522613049</v>
      </c>
      <c r="N35" s="35">
        <f t="shared" si="1"/>
        <v>1687673012</v>
      </c>
      <c r="O35" s="35">
        <f t="shared" si="1"/>
        <v>641893654</v>
      </c>
      <c r="P35" s="35">
        <f t="shared" si="1"/>
        <v>584770354</v>
      </c>
      <c r="Q35" s="35">
        <f t="shared" si="1"/>
        <v>509074959</v>
      </c>
      <c r="R35" s="35">
        <f t="shared" si="1"/>
        <v>1735738967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4448219838</v>
      </c>
      <c r="X35" s="35">
        <f t="shared" si="1"/>
        <v>5379362485</v>
      </c>
      <c r="Y35" s="35">
        <f t="shared" si="1"/>
        <v>-931142647</v>
      </c>
      <c r="Z35" s="36">
        <f>+IF(X35&lt;&gt;0,+(Y35/X35)*100,0)</f>
        <v>-17.30953527665091</v>
      </c>
      <c r="AA35" s="33">
        <f>SUM(AA24:AA34)</f>
        <v>7603014784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-760370762</v>
      </c>
      <c r="D37" s="46">
        <f>+D21-D35</f>
        <v>0</v>
      </c>
      <c r="E37" s="47">
        <f t="shared" si="2"/>
        <v>-138071073</v>
      </c>
      <c r="F37" s="48">
        <f t="shared" si="2"/>
        <v>-284247817</v>
      </c>
      <c r="G37" s="48">
        <f t="shared" si="2"/>
        <v>875369722</v>
      </c>
      <c r="H37" s="48">
        <f t="shared" si="2"/>
        <v>118739502</v>
      </c>
      <c r="I37" s="48">
        <f t="shared" si="2"/>
        <v>-100641590</v>
      </c>
      <c r="J37" s="48">
        <f t="shared" si="2"/>
        <v>893467634</v>
      </c>
      <c r="K37" s="48">
        <f t="shared" si="2"/>
        <v>-149571056</v>
      </c>
      <c r="L37" s="48">
        <f t="shared" si="2"/>
        <v>-194554606</v>
      </c>
      <c r="M37" s="48">
        <f t="shared" si="2"/>
        <v>290944130</v>
      </c>
      <c r="N37" s="48">
        <f t="shared" si="2"/>
        <v>-53181532</v>
      </c>
      <c r="O37" s="48">
        <f t="shared" si="2"/>
        <v>-10441110</v>
      </c>
      <c r="P37" s="48">
        <f t="shared" si="2"/>
        <v>-166683670</v>
      </c>
      <c r="Q37" s="48">
        <f t="shared" si="2"/>
        <v>102088022</v>
      </c>
      <c r="R37" s="48">
        <f t="shared" si="2"/>
        <v>-75036758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765249344</v>
      </c>
      <c r="X37" s="48">
        <f>IF(F21=F35,0,X21-X35)</f>
        <v>2020500923</v>
      </c>
      <c r="Y37" s="48">
        <f t="shared" si="2"/>
        <v>-1255251579</v>
      </c>
      <c r="Z37" s="49">
        <f>+IF(X37&lt;&gt;0,+(Y37/X37)*100,0)</f>
        <v>-62.125761226390686</v>
      </c>
      <c r="AA37" s="46">
        <f>+AA21-AA35</f>
        <v>-284247817</v>
      </c>
    </row>
    <row r="38" spans="1:27" ht="22.5" customHeight="1">
      <c r="A38" s="50" t="s">
        <v>60</v>
      </c>
      <c r="B38" s="29"/>
      <c r="C38" s="6">
        <v>882930815</v>
      </c>
      <c r="D38" s="6"/>
      <c r="E38" s="7">
        <v>1106113225</v>
      </c>
      <c r="F38" s="8">
        <v>1019999413</v>
      </c>
      <c r="G38" s="8">
        <v>47074418</v>
      </c>
      <c r="H38" s="8">
        <v>22790876</v>
      </c>
      <c r="I38" s="8">
        <v>21248834</v>
      </c>
      <c r="J38" s="8">
        <v>91114128</v>
      </c>
      <c r="K38" s="8">
        <v>57161667</v>
      </c>
      <c r="L38" s="8">
        <v>82984092</v>
      </c>
      <c r="M38" s="8">
        <v>82576019</v>
      </c>
      <c r="N38" s="8">
        <v>222721778</v>
      </c>
      <c r="O38" s="8">
        <v>5643888</v>
      </c>
      <c r="P38" s="8">
        <v>19563499</v>
      </c>
      <c r="Q38" s="8">
        <v>111515121</v>
      </c>
      <c r="R38" s="8">
        <v>136722508</v>
      </c>
      <c r="S38" s="8"/>
      <c r="T38" s="8"/>
      <c r="U38" s="8"/>
      <c r="V38" s="8"/>
      <c r="W38" s="8">
        <v>450558414</v>
      </c>
      <c r="X38" s="8">
        <v>762198201</v>
      </c>
      <c r="Y38" s="8">
        <v>-311639787</v>
      </c>
      <c r="Z38" s="2">
        <v>-40.89</v>
      </c>
      <c r="AA38" s="6">
        <v>1019999413</v>
      </c>
    </row>
    <row r="39" spans="1:27" ht="57" customHeight="1">
      <c r="A39" s="50" t="s">
        <v>61</v>
      </c>
      <c r="B39" s="29"/>
      <c r="C39" s="28"/>
      <c r="D39" s="28"/>
      <c r="E39" s="7">
        <v>1150003</v>
      </c>
      <c r="F39" s="26">
        <v>11484832</v>
      </c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>
        <v>8291074</v>
      </c>
      <c r="Y39" s="26">
        <v>-8291074</v>
      </c>
      <c r="Z39" s="27">
        <v>-100</v>
      </c>
      <c r="AA39" s="28">
        <v>11484832</v>
      </c>
    </row>
    <row r="40" spans="1:27" ht="13.5">
      <c r="A40" s="23" t="s">
        <v>62</v>
      </c>
      <c r="B40" s="29"/>
      <c r="C40" s="51">
        <v>19917036</v>
      </c>
      <c r="D40" s="51"/>
      <c r="E40" s="7">
        <v>1479001</v>
      </c>
      <c r="F40" s="8">
        <v>1479002</v>
      </c>
      <c r="G40" s="52"/>
      <c r="H40" s="52"/>
      <c r="I40" s="52"/>
      <c r="J40" s="8"/>
      <c r="K40" s="52">
        <v>7911</v>
      </c>
      <c r="L40" s="52">
        <v>739500</v>
      </c>
      <c r="M40" s="8"/>
      <c r="N40" s="52">
        <v>747411</v>
      </c>
      <c r="O40" s="52">
        <v>12868</v>
      </c>
      <c r="P40" s="52"/>
      <c r="Q40" s="8"/>
      <c r="R40" s="52">
        <v>12868</v>
      </c>
      <c r="S40" s="52"/>
      <c r="T40" s="8"/>
      <c r="U40" s="52"/>
      <c r="V40" s="52"/>
      <c r="W40" s="52">
        <v>760279</v>
      </c>
      <c r="X40" s="8">
        <v>1109251</v>
      </c>
      <c r="Y40" s="52">
        <v>-348972</v>
      </c>
      <c r="Z40" s="53">
        <v>-31.46</v>
      </c>
      <c r="AA40" s="54">
        <v>1479002</v>
      </c>
    </row>
    <row r="41" spans="1:27" ht="24.75" customHeight="1">
      <c r="A41" s="55" t="s">
        <v>63</v>
      </c>
      <c r="B41" s="29"/>
      <c r="C41" s="56">
        <f aca="true" t="shared" si="3" ref="C41:Y41">SUM(C37:C40)</f>
        <v>142477089</v>
      </c>
      <c r="D41" s="56">
        <f>SUM(D37:D40)</f>
        <v>0</v>
      </c>
      <c r="E41" s="57">
        <f t="shared" si="3"/>
        <v>970671156</v>
      </c>
      <c r="F41" s="58">
        <f t="shared" si="3"/>
        <v>748715430</v>
      </c>
      <c r="G41" s="58">
        <f t="shared" si="3"/>
        <v>922444140</v>
      </c>
      <c r="H41" s="58">
        <f t="shared" si="3"/>
        <v>141530378</v>
      </c>
      <c r="I41" s="58">
        <f t="shared" si="3"/>
        <v>-79392756</v>
      </c>
      <c r="J41" s="58">
        <f t="shared" si="3"/>
        <v>984581762</v>
      </c>
      <c r="K41" s="58">
        <f t="shared" si="3"/>
        <v>-92401478</v>
      </c>
      <c r="L41" s="58">
        <f t="shared" si="3"/>
        <v>-110831014</v>
      </c>
      <c r="M41" s="58">
        <f t="shared" si="3"/>
        <v>373520149</v>
      </c>
      <c r="N41" s="58">
        <f t="shared" si="3"/>
        <v>170287657</v>
      </c>
      <c r="O41" s="58">
        <f t="shared" si="3"/>
        <v>-4784354</v>
      </c>
      <c r="P41" s="58">
        <f t="shared" si="3"/>
        <v>-147120171</v>
      </c>
      <c r="Q41" s="58">
        <f t="shared" si="3"/>
        <v>213603143</v>
      </c>
      <c r="R41" s="58">
        <f t="shared" si="3"/>
        <v>61698618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1216568037</v>
      </c>
      <c r="X41" s="58">
        <f t="shared" si="3"/>
        <v>2792099449</v>
      </c>
      <c r="Y41" s="58">
        <f t="shared" si="3"/>
        <v>-1575531412</v>
      </c>
      <c r="Z41" s="59">
        <f>+IF(X41&lt;&gt;0,+(Y41/X41)*100,0)</f>
        <v>-56.42819823499775</v>
      </c>
      <c r="AA41" s="56">
        <f>SUM(AA37:AA40)</f>
        <v>748715430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142477089</v>
      </c>
      <c r="D43" s="64">
        <f>+D41-D42</f>
        <v>0</v>
      </c>
      <c r="E43" s="65">
        <f t="shared" si="4"/>
        <v>970671156</v>
      </c>
      <c r="F43" s="66">
        <f t="shared" si="4"/>
        <v>748715430</v>
      </c>
      <c r="G43" s="66">
        <f t="shared" si="4"/>
        <v>922444140</v>
      </c>
      <c r="H43" s="66">
        <f t="shared" si="4"/>
        <v>141530378</v>
      </c>
      <c r="I43" s="66">
        <f t="shared" si="4"/>
        <v>-79392756</v>
      </c>
      <c r="J43" s="66">
        <f t="shared" si="4"/>
        <v>984581762</v>
      </c>
      <c r="K43" s="66">
        <f t="shared" si="4"/>
        <v>-92401478</v>
      </c>
      <c r="L43" s="66">
        <f t="shared" si="4"/>
        <v>-110831014</v>
      </c>
      <c r="M43" s="66">
        <f t="shared" si="4"/>
        <v>373520149</v>
      </c>
      <c r="N43" s="66">
        <f t="shared" si="4"/>
        <v>170287657</v>
      </c>
      <c r="O43" s="66">
        <f t="shared" si="4"/>
        <v>-4784354</v>
      </c>
      <c r="P43" s="66">
        <f t="shared" si="4"/>
        <v>-147120171</v>
      </c>
      <c r="Q43" s="66">
        <f t="shared" si="4"/>
        <v>213603143</v>
      </c>
      <c r="R43" s="66">
        <f t="shared" si="4"/>
        <v>61698618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1216568037</v>
      </c>
      <c r="X43" s="66">
        <f t="shared" si="4"/>
        <v>2792099449</v>
      </c>
      <c r="Y43" s="66">
        <f t="shared" si="4"/>
        <v>-1575531412</v>
      </c>
      <c r="Z43" s="67">
        <f>+IF(X43&lt;&gt;0,+(Y43/X43)*100,0)</f>
        <v>-56.42819823499775</v>
      </c>
      <c r="AA43" s="64">
        <f>+AA41-AA42</f>
        <v>748715430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142477089</v>
      </c>
      <c r="D45" s="56">
        <f>SUM(D43:D44)</f>
        <v>0</v>
      </c>
      <c r="E45" s="57">
        <f t="shared" si="5"/>
        <v>970671156</v>
      </c>
      <c r="F45" s="58">
        <f t="shared" si="5"/>
        <v>748715430</v>
      </c>
      <c r="G45" s="58">
        <f t="shared" si="5"/>
        <v>922444140</v>
      </c>
      <c r="H45" s="58">
        <f t="shared" si="5"/>
        <v>141530378</v>
      </c>
      <c r="I45" s="58">
        <f t="shared" si="5"/>
        <v>-79392756</v>
      </c>
      <c r="J45" s="58">
        <f t="shared" si="5"/>
        <v>984581762</v>
      </c>
      <c r="K45" s="58">
        <f t="shared" si="5"/>
        <v>-92401478</v>
      </c>
      <c r="L45" s="58">
        <f t="shared" si="5"/>
        <v>-110831014</v>
      </c>
      <c r="M45" s="58">
        <f t="shared" si="5"/>
        <v>373520149</v>
      </c>
      <c r="N45" s="58">
        <f t="shared" si="5"/>
        <v>170287657</v>
      </c>
      <c r="O45" s="58">
        <f t="shared" si="5"/>
        <v>-4784354</v>
      </c>
      <c r="P45" s="58">
        <f t="shared" si="5"/>
        <v>-147120171</v>
      </c>
      <c r="Q45" s="58">
        <f t="shared" si="5"/>
        <v>213603143</v>
      </c>
      <c r="R45" s="58">
        <f t="shared" si="5"/>
        <v>61698618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1216568037</v>
      </c>
      <c r="X45" s="58">
        <f t="shared" si="5"/>
        <v>2792099449</v>
      </c>
      <c r="Y45" s="58">
        <f t="shared" si="5"/>
        <v>-1575531412</v>
      </c>
      <c r="Z45" s="59">
        <f>+IF(X45&lt;&gt;0,+(Y45/X45)*100,0)</f>
        <v>-56.42819823499775</v>
      </c>
      <c r="AA45" s="56">
        <f>SUM(AA43:AA44)</f>
        <v>748715430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142477089</v>
      </c>
      <c r="D47" s="71">
        <f>SUM(D45:D46)</f>
        <v>0</v>
      </c>
      <c r="E47" s="72">
        <f t="shared" si="6"/>
        <v>970671156</v>
      </c>
      <c r="F47" s="73">
        <f t="shared" si="6"/>
        <v>748715430</v>
      </c>
      <c r="G47" s="73">
        <f t="shared" si="6"/>
        <v>922444140</v>
      </c>
      <c r="H47" s="74">
        <f t="shared" si="6"/>
        <v>141530378</v>
      </c>
      <c r="I47" s="74">
        <f t="shared" si="6"/>
        <v>-79392756</v>
      </c>
      <c r="J47" s="74">
        <f t="shared" si="6"/>
        <v>984581762</v>
      </c>
      <c r="K47" s="74">
        <f t="shared" si="6"/>
        <v>-92401478</v>
      </c>
      <c r="L47" s="74">
        <f t="shared" si="6"/>
        <v>-110831014</v>
      </c>
      <c r="M47" s="73">
        <f t="shared" si="6"/>
        <v>373520149</v>
      </c>
      <c r="N47" s="73">
        <f t="shared" si="6"/>
        <v>170287657</v>
      </c>
      <c r="O47" s="74">
        <f t="shared" si="6"/>
        <v>-4784354</v>
      </c>
      <c r="P47" s="74">
        <f t="shared" si="6"/>
        <v>-147120171</v>
      </c>
      <c r="Q47" s="74">
        <f t="shared" si="6"/>
        <v>213603143</v>
      </c>
      <c r="R47" s="74">
        <f t="shared" si="6"/>
        <v>61698618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1216568037</v>
      </c>
      <c r="X47" s="74">
        <f t="shared" si="6"/>
        <v>2792099449</v>
      </c>
      <c r="Y47" s="74">
        <f t="shared" si="6"/>
        <v>-1575531412</v>
      </c>
      <c r="Z47" s="75">
        <f>+IF(X47&lt;&gt;0,+(Y47/X47)*100,0)</f>
        <v>-56.42819823499775</v>
      </c>
      <c r="AA47" s="76">
        <f>SUM(AA45:AA46)</f>
        <v>748715430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 password="F954" sheet="1"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77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101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10090074</v>
      </c>
      <c r="D5" s="6"/>
      <c r="E5" s="7">
        <v>7146898</v>
      </c>
      <c r="F5" s="8">
        <v>7146898</v>
      </c>
      <c r="G5" s="8">
        <v>4446</v>
      </c>
      <c r="H5" s="8">
        <v>762426</v>
      </c>
      <c r="I5" s="8">
        <v>654841</v>
      </c>
      <c r="J5" s="8">
        <v>1421713</v>
      </c>
      <c r="K5" s="8">
        <v>391426</v>
      </c>
      <c r="L5" s="8">
        <v>631406</v>
      </c>
      <c r="M5" s="8">
        <v>645996</v>
      </c>
      <c r="N5" s="8">
        <v>1668828</v>
      </c>
      <c r="O5" s="8">
        <v>649196</v>
      </c>
      <c r="P5" s="8">
        <v>649464</v>
      </c>
      <c r="Q5" s="8">
        <v>633893</v>
      </c>
      <c r="R5" s="8">
        <v>1932553</v>
      </c>
      <c r="S5" s="8"/>
      <c r="T5" s="8"/>
      <c r="U5" s="8"/>
      <c r="V5" s="8"/>
      <c r="W5" s="8">
        <v>5023094</v>
      </c>
      <c r="X5" s="8">
        <v>5360173</v>
      </c>
      <c r="Y5" s="8">
        <v>-337079</v>
      </c>
      <c r="Z5" s="2">
        <v>-6.29</v>
      </c>
      <c r="AA5" s="6">
        <v>7146898</v>
      </c>
    </row>
    <row r="6" spans="1:27" ht="13.5">
      <c r="A6" s="23" t="s">
        <v>32</v>
      </c>
      <c r="B6" s="24"/>
      <c r="C6" s="6">
        <v>9957023</v>
      </c>
      <c r="D6" s="6"/>
      <c r="E6" s="7">
        <v>10443150</v>
      </c>
      <c r="F6" s="8">
        <v>11065290</v>
      </c>
      <c r="G6" s="8">
        <v>561683</v>
      </c>
      <c r="H6" s="8">
        <v>627363</v>
      </c>
      <c r="I6" s="8">
        <v>445397</v>
      </c>
      <c r="J6" s="8">
        <v>1634443</v>
      </c>
      <c r="K6" s="8">
        <v>561947</v>
      </c>
      <c r="L6" s="8">
        <v>435903</v>
      </c>
      <c r="M6" s="8">
        <v>500726</v>
      </c>
      <c r="N6" s="8">
        <v>1498576</v>
      </c>
      <c r="O6" s="8">
        <v>642337</v>
      </c>
      <c r="P6" s="8">
        <v>771841</v>
      </c>
      <c r="Q6" s="8">
        <v>1016467</v>
      </c>
      <c r="R6" s="8">
        <v>2430645</v>
      </c>
      <c r="S6" s="8"/>
      <c r="T6" s="8"/>
      <c r="U6" s="8"/>
      <c r="V6" s="8"/>
      <c r="W6" s="8">
        <v>5563664</v>
      </c>
      <c r="X6" s="8">
        <v>8298969</v>
      </c>
      <c r="Y6" s="8">
        <v>-2735305</v>
      </c>
      <c r="Z6" s="2">
        <v>-32.96</v>
      </c>
      <c r="AA6" s="6">
        <v>11065290</v>
      </c>
    </row>
    <row r="7" spans="1:27" ht="13.5">
      <c r="A7" s="25" t="s">
        <v>33</v>
      </c>
      <c r="B7" s="24"/>
      <c r="C7" s="6">
        <v>3060291</v>
      </c>
      <c r="D7" s="6"/>
      <c r="E7" s="7">
        <v>3214900</v>
      </c>
      <c r="F7" s="8">
        <v>3214900</v>
      </c>
      <c r="G7" s="8">
        <v>-51484</v>
      </c>
      <c r="H7" s="8">
        <v>279328</v>
      </c>
      <c r="I7" s="8">
        <v>263247</v>
      </c>
      <c r="J7" s="8">
        <v>491091</v>
      </c>
      <c r="K7" s="8">
        <v>298140</v>
      </c>
      <c r="L7" s="8">
        <v>284535</v>
      </c>
      <c r="M7" s="8">
        <v>289122</v>
      </c>
      <c r="N7" s="8">
        <v>871797</v>
      </c>
      <c r="O7" s="8">
        <v>376217</v>
      </c>
      <c r="P7" s="8">
        <v>246844</v>
      </c>
      <c r="Q7" s="8">
        <v>312287</v>
      </c>
      <c r="R7" s="8">
        <v>935348</v>
      </c>
      <c r="S7" s="8"/>
      <c r="T7" s="8"/>
      <c r="U7" s="8"/>
      <c r="V7" s="8"/>
      <c r="W7" s="8">
        <v>2298236</v>
      </c>
      <c r="X7" s="8">
        <v>2411176</v>
      </c>
      <c r="Y7" s="8">
        <v>-112940</v>
      </c>
      <c r="Z7" s="2">
        <v>-4.68</v>
      </c>
      <c r="AA7" s="6">
        <v>3214900</v>
      </c>
    </row>
    <row r="8" spans="1:27" ht="13.5">
      <c r="A8" s="25" t="s">
        <v>34</v>
      </c>
      <c r="B8" s="24"/>
      <c r="C8" s="6">
        <v>2966792</v>
      </c>
      <c r="D8" s="6"/>
      <c r="E8" s="7">
        <v>3172899</v>
      </c>
      <c r="F8" s="8">
        <v>3222899</v>
      </c>
      <c r="G8" s="8">
        <v>286687</v>
      </c>
      <c r="H8" s="8">
        <v>267782</v>
      </c>
      <c r="I8" s="8">
        <v>296800</v>
      </c>
      <c r="J8" s="8">
        <v>851269</v>
      </c>
      <c r="K8" s="8">
        <v>292947</v>
      </c>
      <c r="L8" s="8">
        <v>284473</v>
      </c>
      <c r="M8" s="8">
        <v>246789</v>
      </c>
      <c r="N8" s="8">
        <v>824209</v>
      </c>
      <c r="O8" s="8">
        <v>251404</v>
      </c>
      <c r="P8" s="8">
        <v>245562</v>
      </c>
      <c r="Q8" s="8">
        <v>265702</v>
      </c>
      <c r="R8" s="8">
        <v>762668</v>
      </c>
      <c r="S8" s="8"/>
      <c r="T8" s="8"/>
      <c r="U8" s="8"/>
      <c r="V8" s="8"/>
      <c r="W8" s="8">
        <v>2438146</v>
      </c>
      <c r="X8" s="8">
        <v>2417169</v>
      </c>
      <c r="Y8" s="8">
        <v>20977</v>
      </c>
      <c r="Z8" s="2">
        <v>0.87</v>
      </c>
      <c r="AA8" s="6">
        <v>3222899</v>
      </c>
    </row>
    <row r="9" spans="1:27" ht="13.5">
      <c r="A9" s="25" t="s">
        <v>35</v>
      </c>
      <c r="B9" s="24"/>
      <c r="C9" s="6">
        <v>2253693</v>
      </c>
      <c r="D9" s="6"/>
      <c r="E9" s="7">
        <v>2428599</v>
      </c>
      <c r="F9" s="8">
        <v>2428599</v>
      </c>
      <c r="G9" s="8">
        <v>154159</v>
      </c>
      <c r="H9" s="8">
        <v>436974</v>
      </c>
      <c r="I9" s="8">
        <v>139387</v>
      </c>
      <c r="J9" s="8">
        <v>730520</v>
      </c>
      <c r="K9" s="8">
        <v>132407</v>
      </c>
      <c r="L9" s="8">
        <v>129546</v>
      </c>
      <c r="M9" s="8">
        <v>194750</v>
      </c>
      <c r="N9" s="8">
        <v>456703</v>
      </c>
      <c r="O9" s="8">
        <v>191736</v>
      </c>
      <c r="P9" s="8">
        <v>187370</v>
      </c>
      <c r="Q9" s="8">
        <v>189514</v>
      </c>
      <c r="R9" s="8">
        <v>568620</v>
      </c>
      <c r="S9" s="8"/>
      <c r="T9" s="8"/>
      <c r="U9" s="8"/>
      <c r="V9" s="8"/>
      <c r="W9" s="8">
        <v>1755843</v>
      </c>
      <c r="X9" s="8">
        <v>1821447</v>
      </c>
      <c r="Y9" s="8">
        <v>-65604</v>
      </c>
      <c r="Z9" s="2">
        <v>-3.6</v>
      </c>
      <c r="AA9" s="6">
        <v>2428599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506998</v>
      </c>
      <c r="D11" s="6"/>
      <c r="E11" s="7">
        <v>739400</v>
      </c>
      <c r="F11" s="8">
        <v>209400</v>
      </c>
      <c r="G11" s="8">
        <v>22896</v>
      </c>
      <c r="H11" s="8">
        <v>19742</v>
      </c>
      <c r="I11" s="8">
        <v>20057</v>
      </c>
      <c r="J11" s="8">
        <v>62695</v>
      </c>
      <c r="K11" s="8">
        <v>28468</v>
      </c>
      <c r="L11" s="8">
        <v>21172</v>
      </c>
      <c r="M11" s="8">
        <v>-15308</v>
      </c>
      <c r="N11" s="8">
        <v>34332</v>
      </c>
      <c r="O11" s="8">
        <v>-24658</v>
      </c>
      <c r="P11" s="8">
        <v>31104</v>
      </c>
      <c r="Q11" s="8">
        <v>30625</v>
      </c>
      <c r="R11" s="8">
        <v>37071</v>
      </c>
      <c r="S11" s="8"/>
      <c r="T11" s="8"/>
      <c r="U11" s="8"/>
      <c r="V11" s="8"/>
      <c r="W11" s="8">
        <v>134098</v>
      </c>
      <c r="X11" s="8">
        <v>157050</v>
      </c>
      <c r="Y11" s="8">
        <v>-22952</v>
      </c>
      <c r="Z11" s="2">
        <v>-14.61</v>
      </c>
      <c r="AA11" s="6">
        <v>209400</v>
      </c>
    </row>
    <row r="12" spans="1:27" ht="13.5">
      <c r="A12" s="25" t="s">
        <v>37</v>
      </c>
      <c r="B12" s="29"/>
      <c r="C12" s="6">
        <v>761948</v>
      </c>
      <c r="D12" s="6"/>
      <c r="E12" s="7">
        <v>308601</v>
      </c>
      <c r="F12" s="8">
        <v>308601</v>
      </c>
      <c r="G12" s="8"/>
      <c r="H12" s="8"/>
      <c r="I12" s="8"/>
      <c r="J12" s="8"/>
      <c r="K12" s="8">
        <v>242</v>
      </c>
      <c r="L12" s="8">
        <v>242</v>
      </c>
      <c r="M12" s="8"/>
      <c r="N12" s="8">
        <v>484</v>
      </c>
      <c r="O12" s="8">
        <v>3584</v>
      </c>
      <c r="P12" s="8">
        <v>6372</v>
      </c>
      <c r="Q12" s="8">
        <v>2114</v>
      </c>
      <c r="R12" s="8">
        <v>12070</v>
      </c>
      <c r="S12" s="8"/>
      <c r="T12" s="8"/>
      <c r="U12" s="8"/>
      <c r="V12" s="8"/>
      <c r="W12" s="8">
        <v>12554</v>
      </c>
      <c r="X12" s="8">
        <v>231450</v>
      </c>
      <c r="Y12" s="8">
        <v>-218896</v>
      </c>
      <c r="Z12" s="2">
        <v>-94.58</v>
      </c>
      <c r="AA12" s="6">
        <v>308601</v>
      </c>
    </row>
    <row r="13" spans="1:27" ht="13.5">
      <c r="A13" s="23" t="s">
        <v>38</v>
      </c>
      <c r="B13" s="29"/>
      <c r="C13" s="6">
        <v>-813492</v>
      </c>
      <c r="D13" s="6"/>
      <c r="E13" s="7">
        <v>2715611</v>
      </c>
      <c r="F13" s="8">
        <v>2315613</v>
      </c>
      <c r="G13" s="8">
        <v>213161</v>
      </c>
      <c r="H13" s="8">
        <v>200719</v>
      </c>
      <c r="I13" s="8">
        <v>107054</v>
      </c>
      <c r="J13" s="8">
        <v>520934</v>
      </c>
      <c r="K13" s="8">
        <v>109552</v>
      </c>
      <c r="L13" s="8">
        <v>113625</v>
      </c>
      <c r="M13" s="8">
        <v>332126</v>
      </c>
      <c r="N13" s="8">
        <v>555303</v>
      </c>
      <c r="O13" s="8">
        <v>313595</v>
      </c>
      <c r="P13" s="8">
        <v>319333</v>
      </c>
      <c r="Q13" s="8">
        <v>224604</v>
      </c>
      <c r="R13" s="8">
        <v>857532</v>
      </c>
      <c r="S13" s="8"/>
      <c r="T13" s="8"/>
      <c r="U13" s="8"/>
      <c r="V13" s="8"/>
      <c r="W13" s="8">
        <v>1933769</v>
      </c>
      <c r="X13" s="8">
        <v>1736715</v>
      </c>
      <c r="Y13" s="8">
        <v>197054</v>
      </c>
      <c r="Z13" s="2">
        <v>11.35</v>
      </c>
      <c r="AA13" s="6">
        <v>2315613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1339</v>
      </c>
      <c r="D15" s="6"/>
      <c r="E15" s="7">
        <v>28600</v>
      </c>
      <c r="F15" s="8">
        <v>3600</v>
      </c>
      <c r="G15" s="8"/>
      <c r="H15" s="8"/>
      <c r="I15" s="8"/>
      <c r="J15" s="8"/>
      <c r="K15" s="8"/>
      <c r="L15" s="8"/>
      <c r="M15" s="8"/>
      <c r="N15" s="8"/>
      <c r="O15" s="8"/>
      <c r="P15" s="8">
        <v>31</v>
      </c>
      <c r="Q15" s="8">
        <v>28</v>
      </c>
      <c r="R15" s="8">
        <v>59</v>
      </c>
      <c r="S15" s="8"/>
      <c r="T15" s="8"/>
      <c r="U15" s="8"/>
      <c r="V15" s="8"/>
      <c r="W15" s="8">
        <v>59</v>
      </c>
      <c r="X15" s="8">
        <v>2704</v>
      </c>
      <c r="Y15" s="8">
        <v>-2645</v>
      </c>
      <c r="Z15" s="2">
        <v>-97.82</v>
      </c>
      <c r="AA15" s="6">
        <v>3600</v>
      </c>
    </row>
    <row r="16" spans="1:27" ht="13.5">
      <c r="A16" s="23" t="s">
        <v>41</v>
      </c>
      <c r="B16" s="29"/>
      <c r="C16" s="6"/>
      <c r="D16" s="6"/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2"/>
      <c r="AA16" s="6"/>
    </row>
    <row r="17" spans="1:27" ht="13.5">
      <c r="A17" s="23" t="s">
        <v>42</v>
      </c>
      <c r="B17" s="29"/>
      <c r="C17" s="6"/>
      <c r="D17" s="6"/>
      <c r="E17" s="7">
        <v>75000</v>
      </c>
      <c r="F17" s="8">
        <v>75000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>
        <v>56250</v>
      </c>
      <c r="Y17" s="8">
        <v>-56250</v>
      </c>
      <c r="Z17" s="2">
        <v>-100</v>
      </c>
      <c r="AA17" s="6">
        <v>75000</v>
      </c>
    </row>
    <row r="18" spans="1:27" ht="13.5">
      <c r="A18" s="23" t="s">
        <v>43</v>
      </c>
      <c r="B18" s="29"/>
      <c r="C18" s="6">
        <v>23597512</v>
      </c>
      <c r="D18" s="6"/>
      <c r="E18" s="7">
        <v>26434000</v>
      </c>
      <c r="F18" s="8">
        <v>26262000</v>
      </c>
      <c r="G18" s="8"/>
      <c r="H18" s="8"/>
      <c r="I18" s="8"/>
      <c r="J18" s="8"/>
      <c r="K18" s="8">
        <v>862222</v>
      </c>
      <c r="L18" s="8"/>
      <c r="M18" s="8">
        <v>7472000</v>
      </c>
      <c r="N18" s="8">
        <v>8334222</v>
      </c>
      <c r="O18" s="8">
        <v>1572778</v>
      </c>
      <c r="P18" s="8"/>
      <c r="Q18" s="8"/>
      <c r="R18" s="8">
        <v>1572778</v>
      </c>
      <c r="S18" s="8"/>
      <c r="T18" s="8"/>
      <c r="U18" s="8"/>
      <c r="V18" s="8"/>
      <c r="W18" s="8">
        <v>9907000</v>
      </c>
      <c r="X18" s="8">
        <v>19696509</v>
      </c>
      <c r="Y18" s="8">
        <v>-9789509</v>
      </c>
      <c r="Z18" s="2">
        <v>-49.7</v>
      </c>
      <c r="AA18" s="6">
        <v>26262000</v>
      </c>
    </row>
    <row r="19" spans="1:27" ht="13.5">
      <c r="A19" s="23" t="s">
        <v>44</v>
      </c>
      <c r="B19" s="29"/>
      <c r="C19" s="6">
        <v>4825087</v>
      </c>
      <c r="D19" s="6"/>
      <c r="E19" s="7">
        <v>2380803</v>
      </c>
      <c r="F19" s="26">
        <v>2302800</v>
      </c>
      <c r="G19" s="26">
        <v>21266</v>
      </c>
      <c r="H19" s="26">
        <v>28315</v>
      </c>
      <c r="I19" s="26">
        <v>52041</v>
      </c>
      <c r="J19" s="26">
        <v>101622</v>
      </c>
      <c r="K19" s="26">
        <v>63534</v>
      </c>
      <c r="L19" s="26">
        <v>27028</v>
      </c>
      <c r="M19" s="26">
        <v>16641</v>
      </c>
      <c r="N19" s="26">
        <v>107203</v>
      </c>
      <c r="O19" s="26">
        <v>4696</v>
      </c>
      <c r="P19" s="26">
        <v>43188</v>
      </c>
      <c r="Q19" s="26">
        <v>460505</v>
      </c>
      <c r="R19" s="26">
        <v>508389</v>
      </c>
      <c r="S19" s="26"/>
      <c r="T19" s="26"/>
      <c r="U19" s="26"/>
      <c r="V19" s="26"/>
      <c r="W19" s="26">
        <v>717214</v>
      </c>
      <c r="X19" s="26">
        <v>1727105</v>
      </c>
      <c r="Y19" s="26">
        <v>-1009891</v>
      </c>
      <c r="Z19" s="27">
        <v>-58.47</v>
      </c>
      <c r="AA19" s="28">
        <v>2302800</v>
      </c>
    </row>
    <row r="20" spans="1:27" ht="13.5">
      <c r="A20" s="23" t="s">
        <v>45</v>
      </c>
      <c r="B20" s="29"/>
      <c r="C20" s="6"/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57207265</v>
      </c>
      <c r="D21" s="33">
        <f t="shared" si="0"/>
        <v>0</v>
      </c>
      <c r="E21" s="34">
        <f t="shared" si="0"/>
        <v>59088461</v>
      </c>
      <c r="F21" s="35">
        <f t="shared" si="0"/>
        <v>58555600</v>
      </c>
      <c r="G21" s="35">
        <f t="shared" si="0"/>
        <v>1212814</v>
      </c>
      <c r="H21" s="35">
        <f t="shared" si="0"/>
        <v>2622649</v>
      </c>
      <c r="I21" s="35">
        <f t="shared" si="0"/>
        <v>1978824</v>
      </c>
      <c r="J21" s="35">
        <f t="shared" si="0"/>
        <v>5814287</v>
      </c>
      <c r="K21" s="35">
        <f t="shared" si="0"/>
        <v>2740885</v>
      </c>
      <c r="L21" s="35">
        <f t="shared" si="0"/>
        <v>1927930</v>
      </c>
      <c r="M21" s="35">
        <f t="shared" si="0"/>
        <v>9682842</v>
      </c>
      <c r="N21" s="35">
        <f t="shared" si="0"/>
        <v>14351657</v>
      </c>
      <c r="O21" s="35">
        <f t="shared" si="0"/>
        <v>3980885</v>
      </c>
      <c r="P21" s="35">
        <f t="shared" si="0"/>
        <v>2501109</v>
      </c>
      <c r="Q21" s="35">
        <f t="shared" si="0"/>
        <v>3135739</v>
      </c>
      <c r="R21" s="35">
        <f t="shared" si="0"/>
        <v>9617733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29783677</v>
      </c>
      <c r="X21" s="35">
        <f t="shared" si="0"/>
        <v>43916717</v>
      </c>
      <c r="Y21" s="35">
        <f t="shared" si="0"/>
        <v>-14133040</v>
      </c>
      <c r="Z21" s="36">
        <f>+IF(X21&lt;&gt;0,+(Y21/X21)*100,0)</f>
        <v>-32.181458372673895</v>
      </c>
      <c r="AA21" s="33">
        <f>SUM(AA5:AA20)</f>
        <v>58555600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24740934</v>
      </c>
      <c r="D24" s="6"/>
      <c r="E24" s="7">
        <v>27073956</v>
      </c>
      <c r="F24" s="8">
        <v>26623956</v>
      </c>
      <c r="G24" s="8"/>
      <c r="H24" s="8">
        <v>1932008</v>
      </c>
      <c r="I24" s="8">
        <v>1905862</v>
      </c>
      <c r="J24" s="8">
        <v>3837870</v>
      </c>
      <c r="K24" s="8">
        <v>2244363</v>
      </c>
      <c r="L24" s="8">
        <v>1942127</v>
      </c>
      <c r="M24" s="8">
        <v>3372746</v>
      </c>
      <c r="N24" s="8">
        <v>7559236</v>
      </c>
      <c r="O24" s="8">
        <v>1897226</v>
      </c>
      <c r="P24" s="8">
        <v>2272051</v>
      </c>
      <c r="Q24" s="8">
        <v>1859968</v>
      </c>
      <c r="R24" s="8">
        <v>6029245</v>
      </c>
      <c r="S24" s="8"/>
      <c r="T24" s="8"/>
      <c r="U24" s="8"/>
      <c r="V24" s="8"/>
      <c r="W24" s="8">
        <v>17426351</v>
      </c>
      <c r="X24" s="8">
        <v>19813603</v>
      </c>
      <c r="Y24" s="8">
        <v>-2387252</v>
      </c>
      <c r="Z24" s="2">
        <v>-12.05</v>
      </c>
      <c r="AA24" s="6">
        <v>26623956</v>
      </c>
    </row>
    <row r="25" spans="1:27" ht="13.5">
      <c r="A25" s="25" t="s">
        <v>49</v>
      </c>
      <c r="B25" s="24"/>
      <c r="C25" s="6">
        <v>2986404</v>
      </c>
      <c r="D25" s="6"/>
      <c r="E25" s="7">
        <v>2674402</v>
      </c>
      <c r="F25" s="8">
        <v>2674402</v>
      </c>
      <c r="G25" s="8"/>
      <c r="H25" s="8">
        <v>212529</v>
      </c>
      <c r="I25" s="8">
        <v>212529</v>
      </c>
      <c r="J25" s="8">
        <v>425058</v>
      </c>
      <c r="K25" s="8">
        <v>212529</v>
      </c>
      <c r="L25" s="8">
        <v>212529</v>
      </c>
      <c r="M25" s="8">
        <v>212529</v>
      </c>
      <c r="N25" s="8">
        <v>637587</v>
      </c>
      <c r="O25" s="8">
        <v>212529</v>
      </c>
      <c r="P25" s="8">
        <v>212529</v>
      </c>
      <c r="Q25" s="8">
        <v>217963</v>
      </c>
      <c r="R25" s="8">
        <v>643021</v>
      </c>
      <c r="S25" s="8"/>
      <c r="T25" s="8"/>
      <c r="U25" s="8"/>
      <c r="V25" s="8"/>
      <c r="W25" s="8">
        <v>1705666</v>
      </c>
      <c r="X25" s="8">
        <v>2005801</v>
      </c>
      <c r="Y25" s="8">
        <v>-300135</v>
      </c>
      <c r="Z25" s="2">
        <v>-14.96</v>
      </c>
      <c r="AA25" s="6">
        <v>2674402</v>
      </c>
    </row>
    <row r="26" spans="1:27" ht="13.5">
      <c r="A26" s="25" t="s">
        <v>50</v>
      </c>
      <c r="B26" s="24"/>
      <c r="C26" s="6">
        <v>3351957</v>
      </c>
      <c r="D26" s="6"/>
      <c r="E26" s="7">
        <v>2914717</v>
      </c>
      <c r="F26" s="8">
        <v>2914717</v>
      </c>
      <c r="G26" s="8"/>
      <c r="H26" s="8">
        <v>953</v>
      </c>
      <c r="I26" s="8">
        <v>670</v>
      </c>
      <c r="J26" s="8">
        <v>1623</v>
      </c>
      <c r="K26" s="8">
        <v>13645</v>
      </c>
      <c r="L26" s="8">
        <v>6108</v>
      </c>
      <c r="M26" s="8">
        <v>11253</v>
      </c>
      <c r="N26" s="8">
        <v>31006</v>
      </c>
      <c r="O26" s="8">
        <v>6244</v>
      </c>
      <c r="P26" s="8">
        <v>55485</v>
      </c>
      <c r="Q26" s="8">
        <v>62642</v>
      </c>
      <c r="R26" s="8">
        <v>124371</v>
      </c>
      <c r="S26" s="8"/>
      <c r="T26" s="8"/>
      <c r="U26" s="8"/>
      <c r="V26" s="8"/>
      <c r="W26" s="8">
        <v>157000</v>
      </c>
      <c r="X26" s="8">
        <v>2186036</v>
      </c>
      <c r="Y26" s="8">
        <v>-2029036</v>
      </c>
      <c r="Z26" s="2">
        <v>-92.82</v>
      </c>
      <c r="AA26" s="6">
        <v>2914717</v>
      </c>
    </row>
    <row r="27" spans="1:27" ht="13.5">
      <c r="A27" s="25" t="s">
        <v>51</v>
      </c>
      <c r="B27" s="24"/>
      <c r="C27" s="6">
        <v>7656982</v>
      </c>
      <c r="D27" s="6"/>
      <c r="E27" s="7">
        <v>7500000</v>
      </c>
      <c r="F27" s="8">
        <v>7500000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>
        <v>5625009</v>
      </c>
      <c r="Y27" s="8">
        <v>-5625009</v>
      </c>
      <c r="Z27" s="2">
        <v>-100</v>
      </c>
      <c r="AA27" s="6">
        <v>7500000</v>
      </c>
    </row>
    <row r="28" spans="1:27" ht="13.5">
      <c r="A28" s="25" t="s">
        <v>52</v>
      </c>
      <c r="B28" s="24"/>
      <c r="C28" s="6">
        <v>513937</v>
      </c>
      <c r="D28" s="6"/>
      <c r="E28" s="7">
        <v>244002</v>
      </c>
      <c r="F28" s="8">
        <v>244002</v>
      </c>
      <c r="G28" s="8">
        <v>11782</v>
      </c>
      <c r="H28" s="8"/>
      <c r="I28" s="8">
        <v>15492</v>
      </c>
      <c r="J28" s="8">
        <v>27274</v>
      </c>
      <c r="K28" s="8">
        <v>243</v>
      </c>
      <c r="L28" s="8">
        <v>7435</v>
      </c>
      <c r="M28" s="8">
        <v>7851</v>
      </c>
      <c r="N28" s="8">
        <v>15529</v>
      </c>
      <c r="O28" s="8">
        <v>7524</v>
      </c>
      <c r="P28" s="8">
        <v>6969</v>
      </c>
      <c r="Q28" s="8">
        <v>7477</v>
      </c>
      <c r="R28" s="8">
        <v>21970</v>
      </c>
      <c r="S28" s="8"/>
      <c r="T28" s="8"/>
      <c r="U28" s="8"/>
      <c r="V28" s="8"/>
      <c r="W28" s="8">
        <v>64773</v>
      </c>
      <c r="X28" s="8">
        <v>183003</v>
      </c>
      <c r="Y28" s="8">
        <v>-118230</v>
      </c>
      <c r="Z28" s="2">
        <v>-64.61</v>
      </c>
      <c r="AA28" s="6">
        <v>244002</v>
      </c>
    </row>
    <row r="29" spans="1:27" ht="13.5">
      <c r="A29" s="25" t="s">
        <v>53</v>
      </c>
      <c r="B29" s="24"/>
      <c r="C29" s="6">
        <v>8334136</v>
      </c>
      <c r="D29" s="6"/>
      <c r="E29" s="7">
        <v>9424000</v>
      </c>
      <c r="F29" s="8">
        <v>9024000</v>
      </c>
      <c r="G29" s="8">
        <v>23496</v>
      </c>
      <c r="H29" s="8"/>
      <c r="I29" s="8">
        <v>2062588</v>
      </c>
      <c r="J29" s="8">
        <v>2086084</v>
      </c>
      <c r="K29" s="8">
        <v>777021</v>
      </c>
      <c r="L29" s="8">
        <v>683723</v>
      </c>
      <c r="M29" s="8">
        <v>774211</v>
      </c>
      <c r="N29" s="8">
        <v>2234955</v>
      </c>
      <c r="O29" s="8">
        <v>693927</v>
      </c>
      <c r="P29" s="8">
        <v>1458647</v>
      </c>
      <c r="Q29" s="8">
        <v>439199</v>
      </c>
      <c r="R29" s="8">
        <v>2591773</v>
      </c>
      <c r="S29" s="8"/>
      <c r="T29" s="8"/>
      <c r="U29" s="8"/>
      <c r="V29" s="8"/>
      <c r="W29" s="8">
        <v>6912812</v>
      </c>
      <c r="X29" s="8">
        <v>6768000</v>
      </c>
      <c r="Y29" s="8">
        <v>144812</v>
      </c>
      <c r="Z29" s="2">
        <v>2.14</v>
      </c>
      <c r="AA29" s="6">
        <v>9024000</v>
      </c>
    </row>
    <row r="30" spans="1:27" ht="13.5">
      <c r="A30" s="25" t="s">
        <v>54</v>
      </c>
      <c r="B30" s="24"/>
      <c r="C30" s="6">
        <v>1307117</v>
      </c>
      <c r="D30" s="6"/>
      <c r="E30" s="7">
        <v>1188004</v>
      </c>
      <c r="F30" s="8">
        <v>1188004</v>
      </c>
      <c r="G30" s="8">
        <v>1022</v>
      </c>
      <c r="H30" s="8">
        <v>67</v>
      </c>
      <c r="I30" s="8">
        <v>333293</v>
      </c>
      <c r="J30" s="8">
        <v>334382</v>
      </c>
      <c r="K30" s="8">
        <v>104230</v>
      </c>
      <c r="L30" s="8">
        <v>117665</v>
      </c>
      <c r="M30" s="8">
        <v>95796</v>
      </c>
      <c r="N30" s="8">
        <v>317691</v>
      </c>
      <c r="O30" s="8">
        <v>76352</v>
      </c>
      <c r="P30" s="8">
        <v>75658</v>
      </c>
      <c r="Q30" s="8">
        <v>121710</v>
      </c>
      <c r="R30" s="8">
        <v>273720</v>
      </c>
      <c r="S30" s="8"/>
      <c r="T30" s="8"/>
      <c r="U30" s="8"/>
      <c r="V30" s="8"/>
      <c r="W30" s="8">
        <v>925793</v>
      </c>
      <c r="X30" s="8">
        <v>891007</v>
      </c>
      <c r="Y30" s="8">
        <v>34786</v>
      </c>
      <c r="Z30" s="2">
        <v>3.9</v>
      </c>
      <c r="AA30" s="6">
        <v>1188004</v>
      </c>
    </row>
    <row r="31" spans="1:27" ht="13.5">
      <c r="A31" s="25" t="s">
        <v>55</v>
      </c>
      <c r="B31" s="24"/>
      <c r="C31" s="6">
        <v>5492239</v>
      </c>
      <c r="D31" s="6"/>
      <c r="E31" s="7">
        <v>4999802</v>
      </c>
      <c r="F31" s="8">
        <v>4374802</v>
      </c>
      <c r="G31" s="8">
        <v>42534</v>
      </c>
      <c r="H31" s="8">
        <v>45698</v>
      </c>
      <c r="I31" s="8">
        <v>1131586</v>
      </c>
      <c r="J31" s="8">
        <v>1219818</v>
      </c>
      <c r="K31" s="8">
        <v>437029</v>
      </c>
      <c r="L31" s="8">
        <v>354460</v>
      </c>
      <c r="M31" s="8">
        <v>381555</v>
      </c>
      <c r="N31" s="8">
        <v>1173044</v>
      </c>
      <c r="O31" s="8">
        <v>176520</v>
      </c>
      <c r="P31" s="8">
        <v>298108</v>
      </c>
      <c r="Q31" s="8">
        <v>252646</v>
      </c>
      <c r="R31" s="8">
        <v>727274</v>
      </c>
      <c r="S31" s="8"/>
      <c r="T31" s="8"/>
      <c r="U31" s="8"/>
      <c r="V31" s="8"/>
      <c r="W31" s="8">
        <v>3120136</v>
      </c>
      <c r="X31" s="8">
        <v>3281117</v>
      </c>
      <c r="Y31" s="8">
        <v>-160981</v>
      </c>
      <c r="Z31" s="2">
        <v>-4.91</v>
      </c>
      <c r="AA31" s="6">
        <v>4374802</v>
      </c>
    </row>
    <row r="32" spans="1:27" ht="13.5">
      <c r="A32" s="25" t="s">
        <v>43</v>
      </c>
      <c r="B32" s="24"/>
      <c r="C32" s="6">
        <v>194743</v>
      </c>
      <c r="D32" s="6"/>
      <c r="E32" s="7">
        <v>539201</v>
      </c>
      <c r="F32" s="8">
        <v>336201</v>
      </c>
      <c r="G32" s="8">
        <v>2000</v>
      </c>
      <c r="H32" s="8"/>
      <c r="I32" s="8">
        <v>3344</v>
      </c>
      <c r="J32" s="8">
        <v>5344</v>
      </c>
      <c r="K32" s="8">
        <v>8839</v>
      </c>
      <c r="L32" s="8">
        <v>12227</v>
      </c>
      <c r="M32" s="8">
        <v>50000</v>
      </c>
      <c r="N32" s="8">
        <v>71066</v>
      </c>
      <c r="O32" s="8"/>
      <c r="P32" s="8">
        <v>19700</v>
      </c>
      <c r="Q32" s="8">
        <v>1253</v>
      </c>
      <c r="R32" s="8">
        <v>20953</v>
      </c>
      <c r="S32" s="8"/>
      <c r="T32" s="8"/>
      <c r="U32" s="8"/>
      <c r="V32" s="8"/>
      <c r="W32" s="8">
        <v>97363</v>
      </c>
      <c r="X32" s="8">
        <v>252149</v>
      </c>
      <c r="Y32" s="8">
        <v>-154786</v>
      </c>
      <c r="Z32" s="2">
        <v>-61.39</v>
      </c>
      <c r="AA32" s="6">
        <v>336201</v>
      </c>
    </row>
    <row r="33" spans="1:27" ht="13.5">
      <c r="A33" s="25" t="s">
        <v>56</v>
      </c>
      <c r="B33" s="24"/>
      <c r="C33" s="6">
        <v>4675525</v>
      </c>
      <c r="D33" s="6"/>
      <c r="E33" s="7">
        <v>9422133</v>
      </c>
      <c r="F33" s="8">
        <v>8992133</v>
      </c>
      <c r="G33" s="8">
        <v>322774</v>
      </c>
      <c r="H33" s="8">
        <v>156038</v>
      </c>
      <c r="I33" s="8">
        <v>1182073</v>
      </c>
      <c r="J33" s="8">
        <v>1660885</v>
      </c>
      <c r="K33" s="8">
        <v>228310</v>
      </c>
      <c r="L33" s="8">
        <v>317149</v>
      </c>
      <c r="M33" s="8">
        <v>1471739</v>
      </c>
      <c r="N33" s="8">
        <v>2017198</v>
      </c>
      <c r="O33" s="8">
        <v>418852</v>
      </c>
      <c r="P33" s="8">
        <v>526658</v>
      </c>
      <c r="Q33" s="8">
        <v>776618</v>
      </c>
      <c r="R33" s="8">
        <v>1722128</v>
      </c>
      <c r="S33" s="8"/>
      <c r="T33" s="8"/>
      <c r="U33" s="8"/>
      <c r="V33" s="8"/>
      <c r="W33" s="8">
        <v>5400211</v>
      </c>
      <c r="X33" s="8">
        <v>6744117</v>
      </c>
      <c r="Y33" s="8">
        <v>-1343906</v>
      </c>
      <c r="Z33" s="2">
        <v>-19.93</v>
      </c>
      <c r="AA33" s="6">
        <v>8992133</v>
      </c>
    </row>
    <row r="34" spans="1:27" ht="13.5">
      <c r="A34" s="23" t="s">
        <v>57</v>
      </c>
      <c r="B34" s="29"/>
      <c r="C34" s="6"/>
      <c r="D34" s="6"/>
      <c r="E34" s="7">
        <v>145000</v>
      </c>
      <c r="F34" s="8">
        <v>145000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>
        <v>108751</v>
      </c>
      <c r="Y34" s="8">
        <v>-108751</v>
      </c>
      <c r="Z34" s="2">
        <v>-100</v>
      </c>
      <c r="AA34" s="6">
        <v>145000</v>
      </c>
    </row>
    <row r="35" spans="1:27" ht="12.75">
      <c r="A35" s="40" t="s">
        <v>58</v>
      </c>
      <c r="B35" s="32"/>
      <c r="C35" s="33">
        <f aca="true" t="shared" si="1" ref="C35:Y35">SUM(C24:C34)</f>
        <v>59253974</v>
      </c>
      <c r="D35" s="33">
        <f>SUM(D24:D34)</f>
        <v>0</v>
      </c>
      <c r="E35" s="34">
        <f t="shared" si="1"/>
        <v>66125217</v>
      </c>
      <c r="F35" s="35">
        <f t="shared" si="1"/>
        <v>64017217</v>
      </c>
      <c r="G35" s="35">
        <f t="shared" si="1"/>
        <v>403608</v>
      </c>
      <c r="H35" s="35">
        <f t="shared" si="1"/>
        <v>2347293</v>
      </c>
      <c r="I35" s="35">
        <f t="shared" si="1"/>
        <v>6847437</v>
      </c>
      <c r="J35" s="35">
        <f t="shared" si="1"/>
        <v>9598338</v>
      </c>
      <c r="K35" s="35">
        <f t="shared" si="1"/>
        <v>4026209</v>
      </c>
      <c r="L35" s="35">
        <f t="shared" si="1"/>
        <v>3653423</v>
      </c>
      <c r="M35" s="35">
        <f t="shared" si="1"/>
        <v>6377680</v>
      </c>
      <c r="N35" s="35">
        <f t="shared" si="1"/>
        <v>14057312</v>
      </c>
      <c r="O35" s="35">
        <f t="shared" si="1"/>
        <v>3489174</v>
      </c>
      <c r="P35" s="35">
        <f t="shared" si="1"/>
        <v>4925805</v>
      </c>
      <c r="Q35" s="35">
        <f t="shared" si="1"/>
        <v>3739476</v>
      </c>
      <c r="R35" s="35">
        <f t="shared" si="1"/>
        <v>12154455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35810105</v>
      </c>
      <c r="X35" s="35">
        <f t="shared" si="1"/>
        <v>47858593</v>
      </c>
      <c r="Y35" s="35">
        <f t="shared" si="1"/>
        <v>-12048488</v>
      </c>
      <c r="Z35" s="36">
        <f>+IF(X35&lt;&gt;0,+(Y35/X35)*100,0)</f>
        <v>-25.17518222903043</v>
      </c>
      <c r="AA35" s="33">
        <f>SUM(AA24:AA34)</f>
        <v>64017217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-2046709</v>
      </c>
      <c r="D37" s="46">
        <f>+D21-D35</f>
        <v>0</v>
      </c>
      <c r="E37" s="47">
        <f t="shared" si="2"/>
        <v>-7036756</v>
      </c>
      <c r="F37" s="48">
        <f t="shared" si="2"/>
        <v>-5461617</v>
      </c>
      <c r="G37" s="48">
        <f t="shared" si="2"/>
        <v>809206</v>
      </c>
      <c r="H37" s="48">
        <f t="shared" si="2"/>
        <v>275356</v>
      </c>
      <c r="I37" s="48">
        <f t="shared" si="2"/>
        <v>-4868613</v>
      </c>
      <c r="J37" s="48">
        <f t="shared" si="2"/>
        <v>-3784051</v>
      </c>
      <c r="K37" s="48">
        <f t="shared" si="2"/>
        <v>-1285324</v>
      </c>
      <c r="L37" s="48">
        <f t="shared" si="2"/>
        <v>-1725493</v>
      </c>
      <c r="M37" s="48">
        <f t="shared" si="2"/>
        <v>3305162</v>
      </c>
      <c r="N37" s="48">
        <f t="shared" si="2"/>
        <v>294345</v>
      </c>
      <c r="O37" s="48">
        <f t="shared" si="2"/>
        <v>491711</v>
      </c>
      <c r="P37" s="48">
        <f t="shared" si="2"/>
        <v>-2424696</v>
      </c>
      <c r="Q37" s="48">
        <f t="shared" si="2"/>
        <v>-603737</v>
      </c>
      <c r="R37" s="48">
        <f t="shared" si="2"/>
        <v>-2536722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-6026428</v>
      </c>
      <c r="X37" s="48">
        <f>IF(F21=F35,0,X21-X35)</f>
        <v>-3941876</v>
      </c>
      <c r="Y37" s="48">
        <f t="shared" si="2"/>
        <v>-2084552</v>
      </c>
      <c r="Z37" s="49">
        <f>+IF(X37&lt;&gt;0,+(Y37/X37)*100,0)</f>
        <v>52.88223170896295</v>
      </c>
      <c r="AA37" s="46">
        <f>+AA21-AA35</f>
        <v>-5461617</v>
      </c>
    </row>
    <row r="38" spans="1:27" ht="22.5" customHeight="1">
      <c r="A38" s="50" t="s">
        <v>60</v>
      </c>
      <c r="B38" s="29"/>
      <c r="C38" s="6">
        <v>28520128</v>
      </c>
      <c r="D38" s="6"/>
      <c r="E38" s="7">
        <v>35087002</v>
      </c>
      <c r="F38" s="8">
        <v>10087002</v>
      </c>
      <c r="G38" s="8"/>
      <c r="H38" s="8"/>
      <c r="I38" s="8"/>
      <c r="J38" s="8"/>
      <c r="K38" s="8">
        <v>3911743</v>
      </c>
      <c r="L38" s="8">
        <v>494089</v>
      </c>
      <c r="M38" s="8"/>
      <c r="N38" s="8">
        <v>4405832</v>
      </c>
      <c r="O38" s="8"/>
      <c r="P38" s="8">
        <v>2000000</v>
      </c>
      <c r="Q38" s="8"/>
      <c r="R38" s="8">
        <v>2000000</v>
      </c>
      <c r="S38" s="8"/>
      <c r="T38" s="8"/>
      <c r="U38" s="8"/>
      <c r="V38" s="8"/>
      <c r="W38" s="8">
        <v>6405832</v>
      </c>
      <c r="X38" s="8">
        <v>7565250</v>
      </c>
      <c r="Y38" s="8">
        <v>-1159418</v>
      </c>
      <c r="Z38" s="2">
        <v>-15.33</v>
      </c>
      <c r="AA38" s="6">
        <v>10087002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26473419</v>
      </c>
      <c r="D41" s="56">
        <f>SUM(D37:D40)</f>
        <v>0</v>
      </c>
      <c r="E41" s="57">
        <f t="shared" si="3"/>
        <v>28050246</v>
      </c>
      <c r="F41" s="58">
        <f t="shared" si="3"/>
        <v>4625385</v>
      </c>
      <c r="G41" s="58">
        <f t="shared" si="3"/>
        <v>809206</v>
      </c>
      <c r="H41" s="58">
        <f t="shared" si="3"/>
        <v>275356</v>
      </c>
      <c r="I41" s="58">
        <f t="shared" si="3"/>
        <v>-4868613</v>
      </c>
      <c r="J41" s="58">
        <f t="shared" si="3"/>
        <v>-3784051</v>
      </c>
      <c r="K41" s="58">
        <f t="shared" si="3"/>
        <v>2626419</v>
      </c>
      <c r="L41" s="58">
        <f t="shared" si="3"/>
        <v>-1231404</v>
      </c>
      <c r="M41" s="58">
        <f t="shared" si="3"/>
        <v>3305162</v>
      </c>
      <c r="N41" s="58">
        <f t="shared" si="3"/>
        <v>4700177</v>
      </c>
      <c r="O41" s="58">
        <f t="shared" si="3"/>
        <v>491711</v>
      </c>
      <c r="P41" s="58">
        <f t="shared" si="3"/>
        <v>-424696</v>
      </c>
      <c r="Q41" s="58">
        <f t="shared" si="3"/>
        <v>-603737</v>
      </c>
      <c r="R41" s="58">
        <f t="shared" si="3"/>
        <v>-536722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379404</v>
      </c>
      <c r="X41" s="58">
        <f t="shared" si="3"/>
        <v>3623374</v>
      </c>
      <c r="Y41" s="58">
        <f t="shared" si="3"/>
        <v>-3243970</v>
      </c>
      <c r="Z41" s="59">
        <f>+IF(X41&lt;&gt;0,+(Y41/X41)*100,0)</f>
        <v>-89.52898596722282</v>
      </c>
      <c r="AA41" s="56">
        <f>SUM(AA37:AA40)</f>
        <v>4625385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26473419</v>
      </c>
      <c r="D43" s="64">
        <f>+D41-D42</f>
        <v>0</v>
      </c>
      <c r="E43" s="65">
        <f t="shared" si="4"/>
        <v>28050246</v>
      </c>
      <c r="F43" s="66">
        <f t="shared" si="4"/>
        <v>4625385</v>
      </c>
      <c r="G43" s="66">
        <f t="shared" si="4"/>
        <v>809206</v>
      </c>
      <c r="H43" s="66">
        <f t="shared" si="4"/>
        <v>275356</v>
      </c>
      <c r="I43" s="66">
        <f t="shared" si="4"/>
        <v>-4868613</v>
      </c>
      <c r="J43" s="66">
        <f t="shared" si="4"/>
        <v>-3784051</v>
      </c>
      <c r="K43" s="66">
        <f t="shared" si="4"/>
        <v>2626419</v>
      </c>
      <c r="L43" s="66">
        <f t="shared" si="4"/>
        <v>-1231404</v>
      </c>
      <c r="M43" s="66">
        <f t="shared" si="4"/>
        <v>3305162</v>
      </c>
      <c r="N43" s="66">
        <f t="shared" si="4"/>
        <v>4700177</v>
      </c>
      <c r="O43" s="66">
        <f t="shared" si="4"/>
        <v>491711</v>
      </c>
      <c r="P43" s="66">
        <f t="shared" si="4"/>
        <v>-424696</v>
      </c>
      <c r="Q43" s="66">
        <f t="shared" si="4"/>
        <v>-603737</v>
      </c>
      <c r="R43" s="66">
        <f t="shared" si="4"/>
        <v>-536722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379404</v>
      </c>
      <c r="X43" s="66">
        <f t="shared" si="4"/>
        <v>3623374</v>
      </c>
      <c r="Y43" s="66">
        <f t="shared" si="4"/>
        <v>-3243970</v>
      </c>
      <c r="Z43" s="67">
        <f>+IF(X43&lt;&gt;0,+(Y43/X43)*100,0)</f>
        <v>-89.52898596722282</v>
      </c>
      <c r="AA43" s="64">
        <f>+AA41-AA42</f>
        <v>4625385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26473419</v>
      </c>
      <c r="D45" s="56">
        <f>SUM(D43:D44)</f>
        <v>0</v>
      </c>
      <c r="E45" s="57">
        <f t="shared" si="5"/>
        <v>28050246</v>
      </c>
      <c r="F45" s="58">
        <f t="shared" si="5"/>
        <v>4625385</v>
      </c>
      <c r="G45" s="58">
        <f t="shared" si="5"/>
        <v>809206</v>
      </c>
      <c r="H45" s="58">
        <f t="shared" si="5"/>
        <v>275356</v>
      </c>
      <c r="I45" s="58">
        <f t="shared" si="5"/>
        <v>-4868613</v>
      </c>
      <c r="J45" s="58">
        <f t="shared" si="5"/>
        <v>-3784051</v>
      </c>
      <c r="K45" s="58">
        <f t="shared" si="5"/>
        <v>2626419</v>
      </c>
      <c r="L45" s="58">
        <f t="shared" si="5"/>
        <v>-1231404</v>
      </c>
      <c r="M45" s="58">
        <f t="shared" si="5"/>
        <v>3305162</v>
      </c>
      <c r="N45" s="58">
        <f t="shared" si="5"/>
        <v>4700177</v>
      </c>
      <c r="O45" s="58">
        <f t="shared" si="5"/>
        <v>491711</v>
      </c>
      <c r="P45" s="58">
        <f t="shared" si="5"/>
        <v>-424696</v>
      </c>
      <c r="Q45" s="58">
        <f t="shared" si="5"/>
        <v>-603737</v>
      </c>
      <c r="R45" s="58">
        <f t="shared" si="5"/>
        <v>-536722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379404</v>
      </c>
      <c r="X45" s="58">
        <f t="shared" si="5"/>
        <v>3623374</v>
      </c>
      <c r="Y45" s="58">
        <f t="shared" si="5"/>
        <v>-3243970</v>
      </c>
      <c r="Z45" s="59">
        <f>+IF(X45&lt;&gt;0,+(Y45/X45)*100,0)</f>
        <v>-89.52898596722282</v>
      </c>
      <c r="AA45" s="56">
        <f>SUM(AA43:AA44)</f>
        <v>4625385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26473419</v>
      </c>
      <c r="D47" s="71">
        <f>SUM(D45:D46)</f>
        <v>0</v>
      </c>
      <c r="E47" s="72">
        <f t="shared" si="6"/>
        <v>28050246</v>
      </c>
      <c r="F47" s="73">
        <f t="shared" si="6"/>
        <v>4625385</v>
      </c>
      <c r="G47" s="73">
        <f t="shared" si="6"/>
        <v>809206</v>
      </c>
      <c r="H47" s="74">
        <f t="shared" si="6"/>
        <v>275356</v>
      </c>
      <c r="I47" s="74">
        <f t="shared" si="6"/>
        <v>-4868613</v>
      </c>
      <c r="J47" s="74">
        <f t="shared" si="6"/>
        <v>-3784051</v>
      </c>
      <c r="K47" s="74">
        <f t="shared" si="6"/>
        <v>2626419</v>
      </c>
      <c r="L47" s="74">
        <f t="shared" si="6"/>
        <v>-1231404</v>
      </c>
      <c r="M47" s="73">
        <f t="shared" si="6"/>
        <v>3305162</v>
      </c>
      <c r="N47" s="73">
        <f t="shared" si="6"/>
        <v>4700177</v>
      </c>
      <c r="O47" s="74">
        <f t="shared" si="6"/>
        <v>491711</v>
      </c>
      <c r="P47" s="74">
        <f t="shared" si="6"/>
        <v>-424696</v>
      </c>
      <c r="Q47" s="74">
        <f t="shared" si="6"/>
        <v>-603737</v>
      </c>
      <c r="R47" s="74">
        <f t="shared" si="6"/>
        <v>-536722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379404</v>
      </c>
      <c r="X47" s="74">
        <f t="shared" si="6"/>
        <v>3623374</v>
      </c>
      <c r="Y47" s="74">
        <f t="shared" si="6"/>
        <v>-3243970</v>
      </c>
      <c r="Z47" s="75">
        <f>+IF(X47&lt;&gt;0,+(Y47/X47)*100,0)</f>
        <v>-89.52898596722282</v>
      </c>
      <c r="AA47" s="76">
        <f>SUM(AA45:AA46)</f>
        <v>4625385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78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101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5310565</v>
      </c>
      <c r="D5" s="6"/>
      <c r="E5" s="7">
        <v>8235709</v>
      </c>
      <c r="F5" s="8">
        <v>8465181</v>
      </c>
      <c r="G5" s="8">
        <v>8465182</v>
      </c>
      <c r="H5" s="8"/>
      <c r="I5" s="8"/>
      <c r="J5" s="8">
        <v>8465182</v>
      </c>
      <c r="K5" s="8"/>
      <c r="L5" s="8"/>
      <c r="M5" s="8"/>
      <c r="N5" s="8"/>
      <c r="O5" s="8"/>
      <c r="P5" s="8"/>
      <c r="Q5" s="8">
        <v>528</v>
      </c>
      <c r="R5" s="8">
        <v>528</v>
      </c>
      <c r="S5" s="8"/>
      <c r="T5" s="8"/>
      <c r="U5" s="8"/>
      <c r="V5" s="8"/>
      <c r="W5" s="8">
        <v>8465710</v>
      </c>
      <c r="X5" s="8">
        <v>6268552</v>
      </c>
      <c r="Y5" s="8">
        <v>2197158</v>
      </c>
      <c r="Z5" s="2">
        <v>35.05</v>
      </c>
      <c r="AA5" s="6">
        <v>8465181</v>
      </c>
    </row>
    <row r="6" spans="1:27" ht="13.5">
      <c r="A6" s="23" t="s">
        <v>32</v>
      </c>
      <c r="B6" s="24"/>
      <c r="C6" s="6">
        <v>8345419</v>
      </c>
      <c r="D6" s="6"/>
      <c r="E6" s="7">
        <v>9329100</v>
      </c>
      <c r="F6" s="8">
        <v>14224410</v>
      </c>
      <c r="G6" s="8">
        <v>849704</v>
      </c>
      <c r="H6" s="8">
        <v>609720</v>
      </c>
      <c r="I6" s="8">
        <v>759572</v>
      </c>
      <c r="J6" s="8">
        <v>2218996</v>
      </c>
      <c r="K6" s="8">
        <v>658279</v>
      </c>
      <c r="L6" s="8">
        <v>762445</v>
      </c>
      <c r="M6" s="8">
        <v>750819</v>
      </c>
      <c r="N6" s="8">
        <v>2171543</v>
      </c>
      <c r="O6" s="8">
        <v>906242</v>
      </c>
      <c r="P6" s="8">
        <v>397426</v>
      </c>
      <c r="Q6" s="8">
        <v>747989</v>
      </c>
      <c r="R6" s="8">
        <v>2051657</v>
      </c>
      <c r="S6" s="8"/>
      <c r="T6" s="8"/>
      <c r="U6" s="8"/>
      <c r="V6" s="8"/>
      <c r="W6" s="8">
        <v>6442196</v>
      </c>
      <c r="X6" s="8">
        <v>8954958</v>
      </c>
      <c r="Y6" s="8">
        <v>-2512762</v>
      </c>
      <c r="Z6" s="2">
        <v>-28.06</v>
      </c>
      <c r="AA6" s="6">
        <v>14224410</v>
      </c>
    </row>
    <row r="7" spans="1:27" ht="13.5">
      <c r="A7" s="25" t="s">
        <v>33</v>
      </c>
      <c r="B7" s="24"/>
      <c r="C7" s="6">
        <v>5902614</v>
      </c>
      <c r="D7" s="6"/>
      <c r="E7" s="7">
        <v>6431850</v>
      </c>
      <c r="F7" s="8">
        <v>13458890</v>
      </c>
      <c r="G7" s="8">
        <v>455258</v>
      </c>
      <c r="H7" s="8">
        <v>620367</v>
      </c>
      <c r="I7" s="8">
        <v>467824</v>
      </c>
      <c r="J7" s="8">
        <v>1543449</v>
      </c>
      <c r="K7" s="8">
        <v>612677</v>
      </c>
      <c r="L7" s="8">
        <v>547103</v>
      </c>
      <c r="M7" s="8">
        <v>605512</v>
      </c>
      <c r="N7" s="8">
        <v>1765292</v>
      </c>
      <c r="O7" s="8">
        <v>448961</v>
      </c>
      <c r="P7" s="8">
        <v>600834</v>
      </c>
      <c r="Q7" s="8">
        <v>522033</v>
      </c>
      <c r="R7" s="8">
        <v>1571828</v>
      </c>
      <c r="S7" s="8"/>
      <c r="T7" s="8"/>
      <c r="U7" s="8"/>
      <c r="V7" s="8"/>
      <c r="W7" s="8">
        <v>4880569</v>
      </c>
      <c r="X7" s="8">
        <v>7634717</v>
      </c>
      <c r="Y7" s="8">
        <v>-2754148</v>
      </c>
      <c r="Z7" s="2">
        <v>-36.07</v>
      </c>
      <c r="AA7" s="6">
        <v>13458890</v>
      </c>
    </row>
    <row r="8" spans="1:27" ht="13.5">
      <c r="A8" s="25" t="s">
        <v>34</v>
      </c>
      <c r="B8" s="24"/>
      <c r="C8" s="6">
        <v>1380944</v>
      </c>
      <c r="D8" s="6"/>
      <c r="E8" s="7">
        <v>1377394</v>
      </c>
      <c r="F8" s="8">
        <v>3251210</v>
      </c>
      <c r="G8" s="8">
        <v>130680</v>
      </c>
      <c r="H8" s="8">
        <v>125806</v>
      </c>
      <c r="I8" s="8">
        <v>127654</v>
      </c>
      <c r="J8" s="8">
        <v>384140</v>
      </c>
      <c r="K8" s="8">
        <v>129284</v>
      </c>
      <c r="L8" s="8">
        <v>133594</v>
      </c>
      <c r="M8" s="8">
        <v>117666</v>
      </c>
      <c r="N8" s="8">
        <v>380544</v>
      </c>
      <c r="O8" s="8">
        <v>132656</v>
      </c>
      <c r="P8" s="8">
        <v>154812</v>
      </c>
      <c r="Q8" s="8">
        <v>153200</v>
      </c>
      <c r="R8" s="8">
        <v>440668</v>
      </c>
      <c r="S8" s="8"/>
      <c r="T8" s="8"/>
      <c r="U8" s="8"/>
      <c r="V8" s="8"/>
      <c r="W8" s="8">
        <v>1205352</v>
      </c>
      <c r="X8" s="8">
        <v>1782573</v>
      </c>
      <c r="Y8" s="8">
        <v>-577221</v>
      </c>
      <c r="Z8" s="2">
        <v>-32.38</v>
      </c>
      <c r="AA8" s="6">
        <v>3251210</v>
      </c>
    </row>
    <row r="9" spans="1:27" ht="13.5">
      <c r="A9" s="25" t="s">
        <v>35</v>
      </c>
      <c r="B9" s="24"/>
      <c r="C9" s="6">
        <v>1210267</v>
      </c>
      <c r="D9" s="6"/>
      <c r="E9" s="7">
        <v>1242429</v>
      </c>
      <c r="F9" s="8">
        <v>4593130</v>
      </c>
      <c r="G9" s="8">
        <v>111376</v>
      </c>
      <c r="H9" s="8">
        <v>113459</v>
      </c>
      <c r="I9" s="8">
        <v>109148</v>
      </c>
      <c r="J9" s="8">
        <v>333983</v>
      </c>
      <c r="K9" s="8">
        <v>112149</v>
      </c>
      <c r="L9" s="8">
        <v>113579</v>
      </c>
      <c r="M9" s="8">
        <v>114837</v>
      </c>
      <c r="N9" s="8">
        <v>340565</v>
      </c>
      <c r="O9" s="8">
        <v>118819</v>
      </c>
      <c r="P9" s="8">
        <v>115854</v>
      </c>
      <c r="Q9" s="8">
        <v>119517</v>
      </c>
      <c r="R9" s="8">
        <v>354190</v>
      </c>
      <c r="S9" s="8"/>
      <c r="T9" s="8"/>
      <c r="U9" s="8"/>
      <c r="V9" s="8"/>
      <c r="W9" s="8">
        <v>1028738</v>
      </c>
      <c r="X9" s="8">
        <v>2272104</v>
      </c>
      <c r="Y9" s="8">
        <v>-1243366</v>
      </c>
      <c r="Z9" s="2">
        <v>-54.72</v>
      </c>
      <c r="AA9" s="6">
        <v>4593130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231876</v>
      </c>
      <c r="D11" s="6"/>
      <c r="E11" s="7">
        <v>194900</v>
      </c>
      <c r="F11" s="8">
        <v>194900</v>
      </c>
      <c r="G11" s="8">
        <v>16120</v>
      </c>
      <c r="H11" s="8">
        <v>17461</v>
      </c>
      <c r="I11" s="8">
        <v>18020</v>
      </c>
      <c r="J11" s="8">
        <v>51601</v>
      </c>
      <c r="K11" s="8">
        <v>18292</v>
      </c>
      <c r="L11" s="8">
        <v>16089</v>
      </c>
      <c r="M11" s="8">
        <v>16691</v>
      </c>
      <c r="N11" s="8">
        <v>51072</v>
      </c>
      <c r="O11" s="8">
        <v>15898</v>
      </c>
      <c r="P11" s="8">
        <v>14929</v>
      </c>
      <c r="Q11" s="8">
        <v>14083</v>
      </c>
      <c r="R11" s="8">
        <v>44910</v>
      </c>
      <c r="S11" s="8"/>
      <c r="T11" s="8"/>
      <c r="U11" s="8"/>
      <c r="V11" s="8"/>
      <c r="W11" s="8">
        <v>147583</v>
      </c>
      <c r="X11" s="8">
        <v>146169</v>
      </c>
      <c r="Y11" s="8">
        <v>1414</v>
      </c>
      <c r="Z11" s="2">
        <v>0.97</v>
      </c>
      <c r="AA11" s="6">
        <v>194900</v>
      </c>
    </row>
    <row r="12" spans="1:27" ht="13.5">
      <c r="A12" s="25" t="s">
        <v>37</v>
      </c>
      <c r="B12" s="29"/>
      <c r="C12" s="6">
        <v>293490</v>
      </c>
      <c r="D12" s="6"/>
      <c r="E12" s="7">
        <v>200000</v>
      </c>
      <c r="F12" s="8">
        <v>200000</v>
      </c>
      <c r="G12" s="8"/>
      <c r="H12" s="8">
        <v>26513</v>
      </c>
      <c r="I12" s="8">
        <v>16202</v>
      </c>
      <c r="J12" s="8">
        <v>42715</v>
      </c>
      <c r="K12" s="8">
        <v>26462</v>
      </c>
      <c r="L12" s="8">
        <v>25041</v>
      </c>
      <c r="M12" s="8">
        <v>21690</v>
      </c>
      <c r="N12" s="8">
        <v>73193</v>
      </c>
      <c r="O12" s="8">
        <v>17293</v>
      </c>
      <c r="P12" s="8">
        <v>11884</v>
      </c>
      <c r="Q12" s="8">
        <v>10618</v>
      </c>
      <c r="R12" s="8">
        <v>39795</v>
      </c>
      <c r="S12" s="8"/>
      <c r="T12" s="8"/>
      <c r="U12" s="8"/>
      <c r="V12" s="8"/>
      <c r="W12" s="8">
        <v>155703</v>
      </c>
      <c r="X12" s="8">
        <v>150003</v>
      </c>
      <c r="Y12" s="8">
        <v>5700</v>
      </c>
      <c r="Z12" s="2">
        <v>3.8</v>
      </c>
      <c r="AA12" s="6">
        <v>200000</v>
      </c>
    </row>
    <row r="13" spans="1:27" ht="13.5">
      <c r="A13" s="23" t="s">
        <v>38</v>
      </c>
      <c r="B13" s="29"/>
      <c r="C13" s="6">
        <v>3764291</v>
      </c>
      <c r="D13" s="6"/>
      <c r="E13" s="7">
        <v>3880500</v>
      </c>
      <c r="F13" s="8">
        <v>4140500</v>
      </c>
      <c r="G13" s="8">
        <v>334667</v>
      </c>
      <c r="H13" s="8">
        <v>337677</v>
      </c>
      <c r="I13" s="8">
        <v>342003</v>
      </c>
      <c r="J13" s="8">
        <v>1014347</v>
      </c>
      <c r="K13" s="8">
        <v>347553</v>
      </c>
      <c r="L13" s="8">
        <v>361357</v>
      </c>
      <c r="M13" s="8">
        <v>367174</v>
      </c>
      <c r="N13" s="8">
        <v>1076084</v>
      </c>
      <c r="O13" s="8">
        <v>362967</v>
      </c>
      <c r="P13" s="8">
        <v>339091</v>
      </c>
      <c r="Q13" s="8">
        <v>336216</v>
      </c>
      <c r="R13" s="8">
        <v>1038274</v>
      </c>
      <c r="S13" s="8"/>
      <c r="T13" s="8"/>
      <c r="U13" s="8"/>
      <c r="V13" s="8"/>
      <c r="W13" s="8">
        <v>3128705</v>
      </c>
      <c r="X13" s="8">
        <v>3014375</v>
      </c>
      <c r="Y13" s="8">
        <v>114330</v>
      </c>
      <c r="Z13" s="2">
        <v>3.79</v>
      </c>
      <c r="AA13" s="6">
        <v>4140500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68125</v>
      </c>
      <c r="D15" s="6"/>
      <c r="E15" s="7">
        <v>82000</v>
      </c>
      <c r="F15" s="8">
        <v>82000</v>
      </c>
      <c r="G15" s="8"/>
      <c r="H15" s="8"/>
      <c r="I15" s="8"/>
      <c r="J15" s="8"/>
      <c r="K15" s="8">
        <v>11950</v>
      </c>
      <c r="L15" s="8">
        <v>5300</v>
      </c>
      <c r="M15" s="8">
        <v>2900</v>
      </c>
      <c r="N15" s="8">
        <v>20150</v>
      </c>
      <c r="O15" s="8">
        <v>18150</v>
      </c>
      <c r="P15" s="8"/>
      <c r="Q15" s="8"/>
      <c r="R15" s="8">
        <v>18150</v>
      </c>
      <c r="S15" s="8"/>
      <c r="T15" s="8"/>
      <c r="U15" s="8"/>
      <c r="V15" s="8"/>
      <c r="W15" s="8">
        <v>38300</v>
      </c>
      <c r="X15" s="8">
        <v>61497</v>
      </c>
      <c r="Y15" s="8">
        <v>-23197</v>
      </c>
      <c r="Z15" s="2">
        <v>-37.72</v>
      </c>
      <c r="AA15" s="6">
        <v>82000</v>
      </c>
    </row>
    <row r="16" spans="1:27" ht="13.5">
      <c r="A16" s="23" t="s">
        <v>41</v>
      </c>
      <c r="B16" s="29"/>
      <c r="C16" s="6">
        <v>41240</v>
      </c>
      <c r="D16" s="6"/>
      <c r="E16" s="7">
        <v>85300</v>
      </c>
      <c r="F16" s="8">
        <v>65300</v>
      </c>
      <c r="G16" s="8">
        <v>5366</v>
      </c>
      <c r="H16" s="8">
        <v>4474</v>
      </c>
      <c r="I16" s="8">
        <v>2859</v>
      </c>
      <c r="J16" s="8">
        <v>12699</v>
      </c>
      <c r="K16" s="8">
        <v>6388</v>
      </c>
      <c r="L16" s="8">
        <v>2975</v>
      </c>
      <c r="M16" s="8">
        <v>4022</v>
      </c>
      <c r="N16" s="8">
        <v>13385</v>
      </c>
      <c r="O16" s="8">
        <v>3873</v>
      </c>
      <c r="P16" s="8">
        <v>1422</v>
      </c>
      <c r="Q16" s="8">
        <v>3375</v>
      </c>
      <c r="R16" s="8">
        <v>8670</v>
      </c>
      <c r="S16" s="8"/>
      <c r="T16" s="8"/>
      <c r="U16" s="8"/>
      <c r="V16" s="8"/>
      <c r="W16" s="8">
        <v>34754</v>
      </c>
      <c r="X16" s="8">
        <v>55981</v>
      </c>
      <c r="Y16" s="8">
        <v>-21227</v>
      </c>
      <c r="Z16" s="2">
        <v>-37.92</v>
      </c>
      <c r="AA16" s="6">
        <v>65300</v>
      </c>
    </row>
    <row r="17" spans="1:27" ht="13.5">
      <c r="A17" s="23" t="s">
        <v>42</v>
      </c>
      <c r="B17" s="29"/>
      <c r="C17" s="6">
        <v>174197</v>
      </c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3.5">
      <c r="A18" s="23" t="s">
        <v>43</v>
      </c>
      <c r="B18" s="29"/>
      <c r="C18" s="6">
        <v>24103978</v>
      </c>
      <c r="D18" s="6"/>
      <c r="E18" s="7">
        <v>24109869</v>
      </c>
      <c r="F18" s="8">
        <v>27581752</v>
      </c>
      <c r="G18" s="8"/>
      <c r="H18" s="8"/>
      <c r="I18" s="8">
        <v>8196746</v>
      </c>
      <c r="J18" s="8">
        <v>8196746</v>
      </c>
      <c r="K18" s="8">
        <v>390415</v>
      </c>
      <c r="L18" s="8">
        <v>778724</v>
      </c>
      <c r="M18" s="8">
        <v>6896973</v>
      </c>
      <c r="N18" s="8">
        <v>8066112</v>
      </c>
      <c r="O18" s="8">
        <v>398639</v>
      </c>
      <c r="P18" s="8">
        <v>251625</v>
      </c>
      <c r="Q18" s="8">
        <v>5467115</v>
      </c>
      <c r="R18" s="8">
        <v>6117379</v>
      </c>
      <c r="S18" s="8"/>
      <c r="T18" s="8"/>
      <c r="U18" s="8"/>
      <c r="V18" s="8"/>
      <c r="W18" s="8">
        <v>22380237</v>
      </c>
      <c r="X18" s="8">
        <v>19471158</v>
      </c>
      <c r="Y18" s="8">
        <v>2909079</v>
      </c>
      <c r="Z18" s="2">
        <v>14.94</v>
      </c>
      <c r="AA18" s="6">
        <v>27581752</v>
      </c>
    </row>
    <row r="19" spans="1:27" ht="13.5">
      <c r="A19" s="23" t="s">
        <v>44</v>
      </c>
      <c r="B19" s="29"/>
      <c r="C19" s="6">
        <v>74017</v>
      </c>
      <c r="D19" s="6"/>
      <c r="E19" s="7">
        <v>30840</v>
      </c>
      <c r="F19" s="26">
        <v>30840</v>
      </c>
      <c r="G19" s="26">
        <v>5630</v>
      </c>
      <c r="H19" s="26">
        <v>5434</v>
      </c>
      <c r="I19" s="26">
        <v>3200</v>
      </c>
      <c r="J19" s="26">
        <v>14264</v>
      </c>
      <c r="K19" s="26">
        <v>4109</v>
      </c>
      <c r="L19" s="26">
        <v>38850</v>
      </c>
      <c r="M19" s="26">
        <v>3175</v>
      </c>
      <c r="N19" s="26">
        <v>46134</v>
      </c>
      <c r="O19" s="26">
        <v>5879</v>
      </c>
      <c r="P19" s="26">
        <v>3399</v>
      </c>
      <c r="Q19" s="26">
        <v>3971</v>
      </c>
      <c r="R19" s="26">
        <v>13249</v>
      </c>
      <c r="S19" s="26"/>
      <c r="T19" s="26"/>
      <c r="U19" s="26"/>
      <c r="V19" s="26"/>
      <c r="W19" s="26">
        <v>73647</v>
      </c>
      <c r="X19" s="26">
        <v>23130</v>
      </c>
      <c r="Y19" s="26">
        <v>50517</v>
      </c>
      <c r="Z19" s="27">
        <v>218.4</v>
      </c>
      <c r="AA19" s="28">
        <v>30840</v>
      </c>
    </row>
    <row r="20" spans="1:27" ht="13.5">
      <c r="A20" s="23" t="s">
        <v>45</v>
      </c>
      <c r="B20" s="29"/>
      <c r="C20" s="6"/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50901023</v>
      </c>
      <c r="D21" s="33">
        <f t="shared" si="0"/>
        <v>0</v>
      </c>
      <c r="E21" s="34">
        <f t="shared" si="0"/>
        <v>55199891</v>
      </c>
      <c r="F21" s="35">
        <f t="shared" si="0"/>
        <v>76288113</v>
      </c>
      <c r="G21" s="35">
        <f t="shared" si="0"/>
        <v>10373983</v>
      </c>
      <c r="H21" s="35">
        <f t="shared" si="0"/>
        <v>1860911</v>
      </c>
      <c r="I21" s="35">
        <f t="shared" si="0"/>
        <v>10043228</v>
      </c>
      <c r="J21" s="35">
        <f t="shared" si="0"/>
        <v>22278122</v>
      </c>
      <c r="K21" s="35">
        <f t="shared" si="0"/>
        <v>2317558</v>
      </c>
      <c r="L21" s="35">
        <f t="shared" si="0"/>
        <v>2785057</v>
      </c>
      <c r="M21" s="35">
        <f t="shared" si="0"/>
        <v>8901459</v>
      </c>
      <c r="N21" s="35">
        <f t="shared" si="0"/>
        <v>14004074</v>
      </c>
      <c r="O21" s="35">
        <f t="shared" si="0"/>
        <v>2429377</v>
      </c>
      <c r="P21" s="35">
        <f t="shared" si="0"/>
        <v>1891276</v>
      </c>
      <c r="Q21" s="35">
        <f t="shared" si="0"/>
        <v>7378645</v>
      </c>
      <c r="R21" s="35">
        <f t="shared" si="0"/>
        <v>11699298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47981494</v>
      </c>
      <c r="X21" s="35">
        <f t="shared" si="0"/>
        <v>49835217</v>
      </c>
      <c r="Y21" s="35">
        <f t="shared" si="0"/>
        <v>-1853723</v>
      </c>
      <c r="Z21" s="36">
        <f>+IF(X21&lt;&gt;0,+(Y21/X21)*100,0)</f>
        <v>-3.719704882593368</v>
      </c>
      <c r="AA21" s="33">
        <f>SUM(AA5:AA20)</f>
        <v>76288113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21564985</v>
      </c>
      <c r="D24" s="6"/>
      <c r="E24" s="7">
        <v>32274083</v>
      </c>
      <c r="F24" s="8">
        <v>26987751</v>
      </c>
      <c r="G24" s="8">
        <v>1851096</v>
      </c>
      <c r="H24" s="8">
        <v>1836214</v>
      </c>
      <c r="I24" s="8">
        <v>21574</v>
      </c>
      <c r="J24" s="8">
        <v>3708884</v>
      </c>
      <c r="K24" s="8">
        <v>3731198</v>
      </c>
      <c r="L24" s="8">
        <v>1875080</v>
      </c>
      <c r="M24" s="8">
        <v>1948201</v>
      </c>
      <c r="N24" s="8">
        <v>7554479</v>
      </c>
      <c r="O24" s="8">
        <v>2140237</v>
      </c>
      <c r="P24" s="8">
        <v>2015789</v>
      </c>
      <c r="Q24" s="8">
        <v>1935509</v>
      </c>
      <c r="R24" s="8">
        <v>6091535</v>
      </c>
      <c r="S24" s="8"/>
      <c r="T24" s="8"/>
      <c r="U24" s="8"/>
      <c r="V24" s="8"/>
      <c r="W24" s="8">
        <v>17354898</v>
      </c>
      <c r="X24" s="8">
        <v>21365281</v>
      </c>
      <c r="Y24" s="8">
        <v>-4010383</v>
      </c>
      <c r="Z24" s="2">
        <v>-18.77</v>
      </c>
      <c r="AA24" s="6">
        <v>26987751</v>
      </c>
    </row>
    <row r="25" spans="1:27" ht="13.5">
      <c r="A25" s="25" t="s">
        <v>49</v>
      </c>
      <c r="B25" s="24"/>
      <c r="C25" s="6">
        <v>2593917</v>
      </c>
      <c r="D25" s="6"/>
      <c r="E25" s="7">
        <v>3110262</v>
      </c>
      <c r="F25" s="8">
        <v>2876262</v>
      </c>
      <c r="G25" s="8">
        <v>220210</v>
      </c>
      <c r="H25" s="8">
        <v>220210</v>
      </c>
      <c r="I25" s="8"/>
      <c r="J25" s="8">
        <v>440420</v>
      </c>
      <c r="K25" s="8">
        <v>440422</v>
      </c>
      <c r="L25" s="8">
        <v>220210</v>
      </c>
      <c r="M25" s="8">
        <v>196070</v>
      </c>
      <c r="N25" s="8">
        <v>856702</v>
      </c>
      <c r="O25" s="8">
        <v>196070</v>
      </c>
      <c r="P25" s="8">
        <v>196070</v>
      </c>
      <c r="Q25" s="8">
        <v>196070</v>
      </c>
      <c r="R25" s="8">
        <v>588210</v>
      </c>
      <c r="S25" s="8"/>
      <c r="T25" s="8"/>
      <c r="U25" s="8"/>
      <c r="V25" s="8"/>
      <c r="W25" s="8">
        <v>1885332</v>
      </c>
      <c r="X25" s="8">
        <v>2239101</v>
      </c>
      <c r="Y25" s="8">
        <v>-353769</v>
      </c>
      <c r="Z25" s="2">
        <v>-15.8</v>
      </c>
      <c r="AA25" s="6">
        <v>2876262</v>
      </c>
    </row>
    <row r="26" spans="1:27" ht="13.5">
      <c r="A26" s="25" t="s">
        <v>50</v>
      </c>
      <c r="B26" s="24"/>
      <c r="C26" s="6">
        <v>7849755</v>
      </c>
      <c r="D26" s="6"/>
      <c r="E26" s="7">
        <v>5372557</v>
      </c>
      <c r="F26" s="8">
        <v>5372557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4029426</v>
      </c>
      <c r="Y26" s="8">
        <v>-4029426</v>
      </c>
      <c r="Z26" s="2">
        <v>-100</v>
      </c>
      <c r="AA26" s="6">
        <v>5372557</v>
      </c>
    </row>
    <row r="27" spans="1:27" ht="13.5">
      <c r="A27" s="25" t="s">
        <v>51</v>
      </c>
      <c r="B27" s="24"/>
      <c r="C27" s="6">
        <v>7428547</v>
      </c>
      <c r="D27" s="6"/>
      <c r="E27" s="7">
        <v>3473652</v>
      </c>
      <c r="F27" s="8">
        <v>4624597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>
        <v>3048867</v>
      </c>
      <c r="Y27" s="8">
        <v>-3048867</v>
      </c>
      <c r="Z27" s="2">
        <v>-100</v>
      </c>
      <c r="AA27" s="6">
        <v>4624597</v>
      </c>
    </row>
    <row r="28" spans="1:27" ht="13.5">
      <c r="A28" s="25" t="s">
        <v>52</v>
      </c>
      <c r="B28" s="24"/>
      <c r="C28" s="6">
        <v>3212860</v>
      </c>
      <c r="D28" s="6"/>
      <c r="E28" s="7">
        <v>2126219</v>
      </c>
      <c r="F28" s="8">
        <v>3316059</v>
      </c>
      <c r="G28" s="8">
        <v>155498</v>
      </c>
      <c r="H28" s="8">
        <v>227780</v>
      </c>
      <c r="I28" s="8">
        <v>171218</v>
      </c>
      <c r="J28" s="8">
        <v>554496</v>
      </c>
      <c r="K28" s="8">
        <v>240268</v>
      </c>
      <c r="L28" s="8">
        <v>192483</v>
      </c>
      <c r="M28" s="8">
        <v>199512</v>
      </c>
      <c r="N28" s="8">
        <v>632263</v>
      </c>
      <c r="O28" s="8">
        <v>201175</v>
      </c>
      <c r="P28" s="8">
        <v>232778</v>
      </c>
      <c r="Q28" s="8">
        <v>188431</v>
      </c>
      <c r="R28" s="8">
        <v>622384</v>
      </c>
      <c r="S28" s="8"/>
      <c r="T28" s="8"/>
      <c r="U28" s="8"/>
      <c r="V28" s="8"/>
      <c r="W28" s="8">
        <v>1809143</v>
      </c>
      <c r="X28" s="8">
        <v>2070592</v>
      </c>
      <c r="Y28" s="8">
        <v>-261449</v>
      </c>
      <c r="Z28" s="2">
        <v>-12.63</v>
      </c>
      <c r="AA28" s="6">
        <v>3316059</v>
      </c>
    </row>
    <row r="29" spans="1:27" ht="13.5">
      <c r="A29" s="25" t="s">
        <v>53</v>
      </c>
      <c r="B29" s="24"/>
      <c r="C29" s="6">
        <v>12932745</v>
      </c>
      <c r="D29" s="6"/>
      <c r="E29" s="7">
        <v>14275000</v>
      </c>
      <c r="F29" s="8">
        <v>14401200</v>
      </c>
      <c r="G29" s="8">
        <v>1279119</v>
      </c>
      <c r="H29" s="8">
        <v>1488472</v>
      </c>
      <c r="I29" s="8">
        <v>1092579</v>
      </c>
      <c r="J29" s="8">
        <v>3860170</v>
      </c>
      <c r="K29" s="8">
        <v>1143532</v>
      </c>
      <c r="L29" s="8">
        <v>1068397</v>
      </c>
      <c r="M29" s="8">
        <v>891004</v>
      </c>
      <c r="N29" s="8">
        <v>3102933</v>
      </c>
      <c r="O29" s="8">
        <v>1126831</v>
      </c>
      <c r="P29" s="8">
        <v>1117212</v>
      </c>
      <c r="Q29" s="8">
        <v>1194855</v>
      </c>
      <c r="R29" s="8">
        <v>3438898</v>
      </c>
      <c r="S29" s="8"/>
      <c r="T29" s="8"/>
      <c r="U29" s="8"/>
      <c r="V29" s="8"/>
      <c r="W29" s="8">
        <v>10402001</v>
      </c>
      <c r="X29" s="8">
        <v>10756727</v>
      </c>
      <c r="Y29" s="8">
        <v>-354726</v>
      </c>
      <c r="Z29" s="2">
        <v>-3.3</v>
      </c>
      <c r="AA29" s="6">
        <v>14401200</v>
      </c>
    </row>
    <row r="30" spans="1:27" ht="13.5">
      <c r="A30" s="25" t="s">
        <v>54</v>
      </c>
      <c r="B30" s="24"/>
      <c r="C30" s="6">
        <v>126804</v>
      </c>
      <c r="D30" s="6"/>
      <c r="E30" s="7">
        <v>3840130</v>
      </c>
      <c r="F30" s="8">
        <v>592450</v>
      </c>
      <c r="G30" s="8"/>
      <c r="H30" s="8">
        <v>3710</v>
      </c>
      <c r="I30" s="8"/>
      <c r="J30" s="8">
        <v>3710</v>
      </c>
      <c r="K30" s="8">
        <v>1045</v>
      </c>
      <c r="L30" s="8">
        <v>2098</v>
      </c>
      <c r="M30" s="8"/>
      <c r="N30" s="8">
        <v>3143</v>
      </c>
      <c r="O30" s="8">
        <v>14639</v>
      </c>
      <c r="P30" s="8"/>
      <c r="Q30" s="8">
        <v>98881</v>
      </c>
      <c r="R30" s="8">
        <v>113520</v>
      </c>
      <c r="S30" s="8"/>
      <c r="T30" s="8"/>
      <c r="U30" s="8"/>
      <c r="V30" s="8"/>
      <c r="W30" s="8">
        <v>120373</v>
      </c>
      <c r="X30" s="8">
        <v>386436</v>
      </c>
      <c r="Y30" s="8">
        <v>-266063</v>
      </c>
      <c r="Z30" s="2">
        <v>-68.85</v>
      </c>
      <c r="AA30" s="6">
        <v>592450</v>
      </c>
    </row>
    <row r="31" spans="1:27" ht="13.5">
      <c r="A31" s="25" t="s">
        <v>55</v>
      </c>
      <c r="B31" s="24"/>
      <c r="C31" s="6">
        <v>2475526</v>
      </c>
      <c r="D31" s="6"/>
      <c r="E31" s="7">
        <v>3573750</v>
      </c>
      <c r="F31" s="8">
        <v>4932500</v>
      </c>
      <c r="G31" s="8">
        <v>103048</v>
      </c>
      <c r="H31" s="8">
        <v>28970</v>
      </c>
      <c r="I31" s="8">
        <v>2055</v>
      </c>
      <c r="J31" s="8">
        <v>134073</v>
      </c>
      <c r="K31" s="8">
        <v>177995</v>
      </c>
      <c r="L31" s="8">
        <v>790465</v>
      </c>
      <c r="M31" s="8">
        <v>442449</v>
      </c>
      <c r="N31" s="8">
        <v>1410909</v>
      </c>
      <c r="O31" s="8">
        <v>298527</v>
      </c>
      <c r="P31" s="8">
        <v>118500</v>
      </c>
      <c r="Q31" s="8">
        <v>586321</v>
      </c>
      <c r="R31" s="8">
        <v>1003348</v>
      </c>
      <c r="S31" s="8"/>
      <c r="T31" s="8"/>
      <c r="U31" s="8"/>
      <c r="V31" s="8"/>
      <c r="W31" s="8">
        <v>2548330</v>
      </c>
      <c r="X31" s="8">
        <v>3489378</v>
      </c>
      <c r="Y31" s="8">
        <v>-941048</v>
      </c>
      <c r="Z31" s="2">
        <v>-26.97</v>
      </c>
      <c r="AA31" s="6">
        <v>4932500</v>
      </c>
    </row>
    <row r="32" spans="1:27" ht="13.5">
      <c r="A32" s="25" t="s">
        <v>43</v>
      </c>
      <c r="B32" s="24"/>
      <c r="C32" s="6"/>
      <c r="D32" s="6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2"/>
      <c r="AA32" s="6"/>
    </row>
    <row r="33" spans="1:27" ht="13.5">
      <c r="A33" s="25" t="s">
        <v>56</v>
      </c>
      <c r="B33" s="24"/>
      <c r="C33" s="6">
        <v>10040868</v>
      </c>
      <c r="D33" s="6"/>
      <c r="E33" s="7">
        <v>8225674</v>
      </c>
      <c r="F33" s="8">
        <v>10463412</v>
      </c>
      <c r="G33" s="8">
        <v>172153</v>
      </c>
      <c r="H33" s="8">
        <v>713802</v>
      </c>
      <c r="I33" s="8">
        <v>152619</v>
      </c>
      <c r="J33" s="8">
        <v>1038574</v>
      </c>
      <c r="K33" s="8">
        <v>552801</v>
      </c>
      <c r="L33" s="8">
        <v>465604</v>
      </c>
      <c r="M33" s="8">
        <v>458361</v>
      </c>
      <c r="N33" s="8">
        <v>1476766</v>
      </c>
      <c r="O33" s="8">
        <v>436252</v>
      </c>
      <c r="P33" s="8">
        <v>246413</v>
      </c>
      <c r="Q33" s="8">
        <v>597476</v>
      </c>
      <c r="R33" s="8">
        <v>1280141</v>
      </c>
      <c r="S33" s="8"/>
      <c r="T33" s="8"/>
      <c r="U33" s="8"/>
      <c r="V33" s="8"/>
      <c r="W33" s="8">
        <v>3795481</v>
      </c>
      <c r="X33" s="8">
        <v>7993489</v>
      </c>
      <c r="Y33" s="8">
        <v>-4198008</v>
      </c>
      <c r="Z33" s="2">
        <v>-52.52</v>
      </c>
      <c r="AA33" s="6">
        <v>10463412</v>
      </c>
    </row>
    <row r="34" spans="1:27" ht="13.5">
      <c r="A34" s="23" t="s">
        <v>57</v>
      </c>
      <c r="B34" s="29"/>
      <c r="C34" s="6">
        <v>75562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68301569</v>
      </c>
      <c r="D35" s="33">
        <f>SUM(D24:D34)</f>
        <v>0</v>
      </c>
      <c r="E35" s="34">
        <f t="shared" si="1"/>
        <v>76271327</v>
      </c>
      <c r="F35" s="35">
        <f t="shared" si="1"/>
        <v>73566788</v>
      </c>
      <c r="G35" s="35">
        <f t="shared" si="1"/>
        <v>3781124</v>
      </c>
      <c r="H35" s="35">
        <f t="shared" si="1"/>
        <v>4519158</v>
      </c>
      <c r="I35" s="35">
        <f t="shared" si="1"/>
        <v>1440045</v>
      </c>
      <c r="J35" s="35">
        <f t="shared" si="1"/>
        <v>9740327</v>
      </c>
      <c r="K35" s="35">
        <f t="shared" si="1"/>
        <v>6287261</v>
      </c>
      <c r="L35" s="35">
        <f t="shared" si="1"/>
        <v>4614337</v>
      </c>
      <c r="M35" s="35">
        <f t="shared" si="1"/>
        <v>4135597</v>
      </c>
      <c r="N35" s="35">
        <f t="shared" si="1"/>
        <v>15037195</v>
      </c>
      <c r="O35" s="35">
        <f t="shared" si="1"/>
        <v>4413731</v>
      </c>
      <c r="P35" s="35">
        <f t="shared" si="1"/>
        <v>3926762</v>
      </c>
      <c r="Q35" s="35">
        <f t="shared" si="1"/>
        <v>4797543</v>
      </c>
      <c r="R35" s="35">
        <f t="shared" si="1"/>
        <v>13138036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37915558</v>
      </c>
      <c r="X35" s="35">
        <f t="shared" si="1"/>
        <v>55379297</v>
      </c>
      <c r="Y35" s="35">
        <f t="shared" si="1"/>
        <v>-17463739</v>
      </c>
      <c r="Z35" s="36">
        <f>+IF(X35&lt;&gt;0,+(Y35/X35)*100,0)</f>
        <v>-31.53477914318775</v>
      </c>
      <c r="AA35" s="33">
        <f>SUM(AA24:AA34)</f>
        <v>73566788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-17400546</v>
      </c>
      <c r="D37" s="46">
        <f>+D21-D35</f>
        <v>0</v>
      </c>
      <c r="E37" s="47">
        <f t="shared" si="2"/>
        <v>-21071436</v>
      </c>
      <c r="F37" s="48">
        <f t="shared" si="2"/>
        <v>2721325</v>
      </c>
      <c r="G37" s="48">
        <f t="shared" si="2"/>
        <v>6592859</v>
      </c>
      <c r="H37" s="48">
        <f t="shared" si="2"/>
        <v>-2658247</v>
      </c>
      <c r="I37" s="48">
        <f t="shared" si="2"/>
        <v>8603183</v>
      </c>
      <c r="J37" s="48">
        <f t="shared" si="2"/>
        <v>12537795</v>
      </c>
      <c r="K37" s="48">
        <f t="shared" si="2"/>
        <v>-3969703</v>
      </c>
      <c r="L37" s="48">
        <f t="shared" si="2"/>
        <v>-1829280</v>
      </c>
      <c r="M37" s="48">
        <f t="shared" si="2"/>
        <v>4765862</v>
      </c>
      <c r="N37" s="48">
        <f t="shared" si="2"/>
        <v>-1033121</v>
      </c>
      <c r="O37" s="48">
        <f t="shared" si="2"/>
        <v>-1984354</v>
      </c>
      <c r="P37" s="48">
        <f t="shared" si="2"/>
        <v>-2035486</v>
      </c>
      <c r="Q37" s="48">
        <f t="shared" si="2"/>
        <v>2581102</v>
      </c>
      <c r="R37" s="48">
        <f t="shared" si="2"/>
        <v>-1438738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10065936</v>
      </c>
      <c r="X37" s="48">
        <f>IF(F21=F35,0,X21-X35)</f>
        <v>-5544080</v>
      </c>
      <c r="Y37" s="48">
        <f t="shared" si="2"/>
        <v>15610016</v>
      </c>
      <c r="Z37" s="49">
        <f>+IF(X37&lt;&gt;0,+(Y37/X37)*100,0)</f>
        <v>-281.5618822239217</v>
      </c>
      <c r="AA37" s="46">
        <f>+AA21-AA35</f>
        <v>2721325</v>
      </c>
    </row>
    <row r="38" spans="1:27" ht="22.5" customHeight="1">
      <c r="A38" s="50" t="s">
        <v>60</v>
      </c>
      <c r="B38" s="29"/>
      <c r="C38" s="6">
        <v>13862121</v>
      </c>
      <c r="D38" s="6"/>
      <c r="E38" s="7">
        <v>10079131</v>
      </c>
      <c r="F38" s="8">
        <v>5218178</v>
      </c>
      <c r="G38" s="8"/>
      <c r="H38" s="8"/>
      <c r="I38" s="8"/>
      <c r="J38" s="8"/>
      <c r="K38" s="8"/>
      <c r="L38" s="8"/>
      <c r="M38" s="8">
        <v>1059074</v>
      </c>
      <c r="N38" s="8">
        <v>1059074</v>
      </c>
      <c r="O38" s="8"/>
      <c r="P38" s="8"/>
      <c r="Q38" s="8">
        <v>379911</v>
      </c>
      <c r="R38" s="8">
        <v>379911</v>
      </c>
      <c r="S38" s="8"/>
      <c r="T38" s="8"/>
      <c r="U38" s="8"/>
      <c r="V38" s="8"/>
      <c r="W38" s="8">
        <v>1438985</v>
      </c>
      <c r="X38" s="8">
        <v>5124967</v>
      </c>
      <c r="Y38" s="8">
        <v>-3685982</v>
      </c>
      <c r="Z38" s="2">
        <v>-71.92</v>
      </c>
      <c r="AA38" s="6">
        <v>5218178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-3538425</v>
      </c>
      <c r="D41" s="56">
        <f>SUM(D37:D40)</f>
        <v>0</v>
      </c>
      <c r="E41" s="57">
        <f t="shared" si="3"/>
        <v>-10992305</v>
      </c>
      <c r="F41" s="58">
        <f t="shared" si="3"/>
        <v>7939503</v>
      </c>
      <c r="G41" s="58">
        <f t="shared" si="3"/>
        <v>6592859</v>
      </c>
      <c r="H41" s="58">
        <f t="shared" si="3"/>
        <v>-2658247</v>
      </c>
      <c r="I41" s="58">
        <f t="shared" si="3"/>
        <v>8603183</v>
      </c>
      <c r="J41" s="58">
        <f t="shared" si="3"/>
        <v>12537795</v>
      </c>
      <c r="K41" s="58">
        <f t="shared" si="3"/>
        <v>-3969703</v>
      </c>
      <c r="L41" s="58">
        <f t="shared" si="3"/>
        <v>-1829280</v>
      </c>
      <c r="M41" s="58">
        <f t="shared" si="3"/>
        <v>5824936</v>
      </c>
      <c r="N41" s="58">
        <f t="shared" si="3"/>
        <v>25953</v>
      </c>
      <c r="O41" s="58">
        <f t="shared" si="3"/>
        <v>-1984354</v>
      </c>
      <c r="P41" s="58">
        <f t="shared" si="3"/>
        <v>-2035486</v>
      </c>
      <c r="Q41" s="58">
        <f t="shared" si="3"/>
        <v>2961013</v>
      </c>
      <c r="R41" s="58">
        <f t="shared" si="3"/>
        <v>-1058827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11504921</v>
      </c>
      <c r="X41" s="58">
        <f t="shared" si="3"/>
        <v>-419113</v>
      </c>
      <c r="Y41" s="58">
        <f t="shared" si="3"/>
        <v>11924034</v>
      </c>
      <c r="Z41" s="59">
        <f>+IF(X41&lt;&gt;0,+(Y41/X41)*100,0)</f>
        <v>-2845.064218957656</v>
      </c>
      <c r="AA41" s="56">
        <f>SUM(AA37:AA40)</f>
        <v>7939503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-3538425</v>
      </c>
      <c r="D43" s="64">
        <f>+D41-D42</f>
        <v>0</v>
      </c>
      <c r="E43" s="65">
        <f t="shared" si="4"/>
        <v>-10992305</v>
      </c>
      <c r="F43" s="66">
        <f t="shared" si="4"/>
        <v>7939503</v>
      </c>
      <c r="G43" s="66">
        <f t="shared" si="4"/>
        <v>6592859</v>
      </c>
      <c r="H43" s="66">
        <f t="shared" si="4"/>
        <v>-2658247</v>
      </c>
      <c r="I43" s="66">
        <f t="shared" si="4"/>
        <v>8603183</v>
      </c>
      <c r="J43" s="66">
        <f t="shared" si="4"/>
        <v>12537795</v>
      </c>
      <c r="K43" s="66">
        <f t="shared" si="4"/>
        <v>-3969703</v>
      </c>
      <c r="L43" s="66">
        <f t="shared" si="4"/>
        <v>-1829280</v>
      </c>
      <c r="M43" s="66">
        <f t="shared" si="4"/>
        <v>5824936</v>
      </c>
      <c r="N43" s="66">
        <f t="shared" si="4"/>
        <v>25953</v>
      </c>
      <c r="O43" s="66">
        <f t="shared" si="4"/>
        <v>-1984354</v>
      </c>
      <c r="P43" s="66">
        <f t="shared" si="4"/>
        <v>-2035486</v>
      </c>
      <c r="Q43" s="66">
        <f t="shared" si="4"/>
        <v>2961013</v>
      </c>
      <c r="R43" s="66">
        <f t="shared" si="4"/>
        <v>-1058827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11504921</v>
      </c>
      <c r="X43" s="66">
        <f t="shared" si="4"/>
        <v>-419113</v>
      </c>
      <c r="Y43" s="66">
        <f t="shared" si="4"/>
        <v>11924034</v>
      </c>
      <c r="Z43" s="67">
        <f>+IF(X43&lt;&gt;0,+(Y43/X43)*100,0)</f>
        <v>-2845.064218957656</v>
      </c>
      <c r="AA43" s="64">
        <f>+AA41-AA42</f>
        <v>7939503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-3538425</v>
      </c>
      <c r="D45" s="56">
        <f>SUM(D43:D44)</f>
        <v>0</v>
      </c>
      <c r="E45" s="57">
        <f t="shared" si="5"/>
        <v>-10992305</v>
      </c>
      <c r="F45" s="58">
        <f t="shared" si="5"/>
        <v>7939503</v>
      </c>
      <c r="G45" s="58">
        <f t="shared" si="5"/>
        <v>6592859</v>
      </c>
      <c r="H45" s="58">
        <f t="shared" si="5"/>
        <v>-2658247</v>
      </c>
      <c r="I45" s="58">
        <f t="shared" si="5"/>
        <v>8603183</v>
      </c>
      <c r="J45" s="58">
        <f t="shared" si="5"/>
        <v>12537795</v>
      </c>
      <c r="K45" s="58">
        <f t="shared" si="5"/>
        <v>-3969703</v>
      </c>
      <c r="L45" s="58">
        <f t="shared" si="5"/>
        <v>-1829280</v>
      </c>
      <c r="M45" s="58">
        <f t="shared" si="5"/>
        <v>5824936</v>
      </c>
      <c r="N45" s="58">
        <f t="shared" si="5"/>
        <v>25953</v>
      </c>
      <c r="O45" s="58">
        <f t="shared" si="5"/>
        <v>-1984354</v>
      </c>
      <c r="P45" s="58">
        <f t="shared" si="5"/>
        <v>-2035486</v>
      </c>
      <c r="Q45" s="58">
        <f t="shared" si="5"/>
        <v>2961013</v>
      </c>
      <c r="R45" s="58">
        <f t="shared" si="5"/>
        <v>-1058827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11504921</v>
      </c>
      <c r="X45" s="58">
        <f t="shared" si="5"/>
        <v>-419113</v>
      </c>
      <c r="Y45" s="58">
        <f t="shared" si="5"/>
        <v>11924034</v>
      </c>
      <c r="Z45" s="59">
        <f>+IF(X45&lt;&gt;0,+(Y45/X45)*100,0)</f>
        <v>-2845.064218957656</v>
      </c>
      <c r="AA45" s="56">
        <f>SUM(AA43:AA44)</f>
        <v>7939503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-3538425</v>
      </c>
      <c r="D47" s="71">
        <f>SUM(D45:D46)</f>
        <v>0</v>
      </c>
      <c r="E47" s="72">
        <f t="shared" si="6"/>
        <v>-10992305</v>
      </c>
      <c r="F47" s="73">
        <f t="shared" si="6"/>
        <v>7939503</v>
      </c>
      <c r="G47" s="73">
        <f t="shared" si="6"/>
        <v>6592859</v>
      </c>
      <c r="H47" s="74">
        <f t="shared" si="6"/>
        <v>-2658247</v>
      </c>
      <c r="I47" s="74">
        <f t="shared" si="6"/>
        <v>8603183</v>
      </c>
      <c r="J47" s="74">
        <f t="shared" si="6"/>
        <v>12537795</v>
      </c>
      <c r="K47" s="74">
        <f t="shared" si="6"/>
        <v>-3969703</v>
      </c>
      <c r="L47" s="74">
        <f t="shared" si="6"/>
        <v>-1829280</v>
      </c>
      <c r="M47" s="73">
        <f t="shared" si="6"/>
        <v>5824936</v>
      </c>
      <c r="N47" s="73">
        <f t="shared" si="6"/>
        <v>25953</v>
      </c>
      <c r="O47" s="74">
        <f t="shared" si="6"/>
        <v>-1984354</v>
      </c>
      <c r="P47" s="74">
        <f t="shared" si="6"/>
        <v>-2035486</v>
      </c>
      <c r="Q47" s="74">
        <f t="shared" si="6"/>
        <v>2961013</v>
      </c>
      <c r="R47" s="74">
        <f t="shared" si="6"/>
        <v>-1058827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11504921</v>
      </c>
      <c r="X47" s="74">
        <f t="shared" si="6"/>
        <v>-419113</v>
      </c>
      <c r="Y47" s="74">
        <f t="shared" si="6"/>
        <v>11924034</v>
      </c>
      <c r="Z47" s="75">
        <f>+IF(X47&lt;&gt;0,+(Y47/X47)*100,0)</f>
        <v>-2845.064218957656</v>
      </c>
      <c r="AA47" s="76">
        <f>SUM(AA45:AA46)</f>
        <v>7939503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79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101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/>
      <c r="D5" s="6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2"/>
      <c r="AA5" s="6"/>
    </row>
    <row r="6" spans="1:27" ht="13.5">
      <c r="A6" s="23" t="s">
        <v>32</v>
      </c>
      <c r="B6" s="24"/>
      <c r="C6" s="6"/>
      <c r="D6" s="6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2"/>
      <c r="AA6" s="6"/>
    </row>
    <row r="7" spans="1:27" ht="13.5">
      <c r="A7" s="25" t="s">
        <v>33</v>
      </c>
      <c r="B7" s="24"/>
      <c r="C7" s="6"/>
      <c r="D7" s="6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2"/>
      <c r="AA7" s="6"/>
    </row>
    <row r="8" spans="1:27" ht="13.5">
      <c r="A8" s="25" t="s">
        <v>34</v>
      </c>
      <c r="B8" s="24"/>
      <c r="C8" s="6"/>
      <c r="D8" s="6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2"/>
      <c r="AA8" s="6"/>
    </row>
    <row r="9" spans="1:27" ht="13.5">
      <c r="A9" s="25" t="s">
        <v>35</v>
      </c>
      <c r="B9" s="24"/>
      <c r="C9" s="6"/>
      <c r="D9" s="6"/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2"/>
      <c r="AA9" s="6"/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933398</v>
      </c>
      <c r="D11" s="6"/>
      <c r="E11" s="7">
        <v>1123851</v>
      </c>
      <c r="F11" s="8">
        <v>1123851</v>
      </c>
      <c r="G11" s="8">
        <v>79613</v>
      </c>
      <c r="H11" s="8">
        <v>79613</v>
      </c>
      <c r="I11" s="8">
        <v>80451</v>
      </c>
      <c r="J11" s="8">
        <v>239677</v>
      </c>
      <c r="K11" s="8">
        <v>80552</v>
      </c>
      <c r="L11" s="8">
        <v>80552</v>
      </c>
      <c r="M11" s="8">
        <v>81786</v>
      </c>
      <c r="N11" s="8">
        <v>242890</v>
      </c>
      <c r="O11" s="8">
        <v>81786</v>
      </c>
      <c r="P11" s="8">
        <v>85061</v>
      </c>
      <c r="Q11" s="8"/>
      <c r="R11" s="8">
        <v>166847</v>
      </c>
      <c r="S11" s="8"/>
      <c r="T11" s="8"/>
      <c r="U11" s="8"/>
      <c r="V11" s="8"/>
      <c r="W11" s="8">
        <v>649414</v>
      </c>
      <c r="X11" s="8">
        <v>842886</v>
      </c>
      <c r="Y11" s="8">
        <v>-193472</v>
      </c>
      <c r="Z11" s="2">
        <v>-22.95</v>
      </c>
      <c r="AA11" s="6">
        <v>1123851</v>
      </c>
    </row>
    <row r="12" spans="1:27" ht="13.5">
      <c r="A12" s="25" t="s">
        <v>37</v>
      </c>
      <c r="B12" s="29"/>
      <c r="C12" s="6">
        <v>1326051</v>
      </c>
      <c r="D12" s="6"/>
      <c r="E12" s="7">
        <v>2800000</v>
      </c>
      <c r="F12" s="8">
        <v>2800000</v>
      </c>
      <c r="G12" s="8">
        <v>16434</v>
      </c>
      <c r="H12" s="8">
        <v>166104</v>
      </c>
      <c r="I12" s="8">
        <v>39788</v>
      </c>
      <c r="J12" s="8">
        <v>222326</v>
      </c>
      <c r="K12" s="8">
        <v>135964</v>
      </c>
      <c r="L12" s="8">
        <v>54318</v>
      </c>
      <c r="M12" s="8">
        <v>37457</v>
      </c>
      <c r="N12" s="8">
        <v>227739</v>
      </c>
      <c r="O12" s="8">
        <v>132629</v>
      </c>
      <c r="P12" s="8">
        <v>63082</v>
      </c>
      <c r="Q12" s="8">
        <v>7009</v>
      </c>
      <c r="R12" s="8">
        <v>202720</v>
      </c>
      <c r="S12" s="8"/>
      <c r="T12" s="8"/>
      <c r="U12" s="8"/>
      <c r="V12" s="8"/>
      <c r="W12" s="8">
        <v>652785</v>
      </c>
      <c r="X12" s="8">
        <v>2099997</v>
      </c>
      <c r="Y12" s="8">
        <v>-1447212</v>
      </c>
      <c r="Z12" s="2">
        <v>-68.91</v>
      </c>
      <c r="AA12" s="6">
        <v>2800000</v>
      </c>
    </row>
    <row r="13" spans="1:27" ht="13.5">
      <c r="A13" s="23" t="s">
        <v>38</v>
      </c>
      <c r="B13" s="29"/>
      <c r="C13" s="6">
        <v>82908</v>
      </c>
      <c r="D13" s="6"/>
      <c r="E13" s="7">
        <v>60000</v>
      </c>
      <c r="F13" s="8">
        <v>60000</v>
      </c>
      <c r="G13" s="8">
        <v>6725</v>
      </c>
      <c r="H13" s="8">
        <v>5541</v>
      </c>
      <c r="I13" s="8">
        <v>5660</v>
      </c>
      <c r="J13" s="8">
        <v>17926</v>
      </c>
      <c r="K13" s="8">
        <v>5833</v>
      </c>
      <c r="L13" s="8">
        <v>6323</v>
      </c>
      <c r="M13" s="8">
        <v>6574</v>
      </c>
      <c r="N13" s="8">
        <v>18730</v>
      </c>
      <c r="O13" s="8">
        <v>6707</v>
      </c>
      <c r="P13" s="8">
        <v>7234</v>
      </c>
      <c r="Q13" s="8"/>
      <c r="R13" s="8">
        <v>13941</v>
      </c>
      <c r="S13" s="8"/>
      <c r="T13" s="8"/>
      <c r="U13" s="8"/>
      <c r="V13" s="8"/>
      <c r="W13" s="8">
        <v>50597</v>
      </c>
      <c r="X13" s="8">
        <v>45000</v>
      </c>
      <c r="Y13" s="8">
        <v>5597</v>
      </c>
      <c r="Z13" s="2">
        <v>12.44</v>
      </c>
      <c r="AA13" s="6">
        <v>60000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2424</v>
      </c>
      <c r="D15" s="6"/>
      <c r="E15" s="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2"/>
      <c r="AA15" s="6"/>
    </row>
    <row r="16" spans="1:27" ht="13.5">
      <c r="A16" s="23" t="s">
        <v>41</v>
      </c>
      <c r="B16" s="29"/>
      <c r="C16" s="6"/>
      <c r="D16" s="6"/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2"/>
      <c r="AA16" s="6"/>
    </row>
    <row r="17" spans="1:27" ht="13.5">
      <c r="A17" s="23" t="s">
        <v>42</v>
      </c>
      <c r="B17" s="29"/>
      <c r="C17" s="6">
        <v>2832981</v>
      </c>
      <c r="D17" s="6"/>
      <c r="E17" s="7">
        <v>6500000</v>
      </c>
      <c r="F17" s="8">
        <v>944372</v>
      </c>
      <c r="G17" s="8"/>
      <c r="H17" s="8"/>
      <c r="I17" s="8">
        <v>-92560</v>
      </c>
      <c r="J17" s="8">
        <v>-92560</v>
      </c>
      <c r="K17" s="8"/>
      <c r="L17" s="8"/>
      <c r="M17" s="8"/>
      <c r="N17" s="8"/>
      <c r="O17" s="8">
        <v>758930</v>
      </c>
      <c r="P17" s="8"/>
      <c r="Q17" s="8"/>
      <c r="R17" s="8">
        <v>758930</v>
      </c>
      <c r="S17" s="8"/>
      <c r="T17" s="8"/>
      <c r="U17" s="8"/>
      <c r="V17" s="8"/>
      <c r="W17" s="8">
        <v>666370</v>
      </c>
      <c r="X17" s="8">
        <v>708282</v>
      </c>
      <c r="Y17" s="8">
        <v>-41912</v>
      </c>
      <c r="Z17" s="2">
        <v>-5.92</v>
      </c>
      <c r="AA17" s="6">
        <v>944372</v>
      </c>
    </row>
    <row r="18" spans="1:27" ht="13.5">
      <c r="A18" s="23" t="s">
        <v>43</v>
      </c>
      <c r="B18" s="29"/>
      <c r="C18" s="6">
        <v>55617518</v>
      </c>
      <c r="D18" s="6"/>
      <c r="E18" s="7">
        <v>58320542</v>
      </c>
      <c r="F18" s="8">
        <v>57411900</v>
      </c>
      <c r="G18" s="8">
        <v>355424</v>
      </c>
      <c r="H18" s="8">
        <v>607728</v>
      </c>
      <c r="I18" s="8">
        <v>643155</v>
      </c>
      <c r="J18" s="8">
        <v>1606307</v>
      </c>
      <c r="K18" s="8">
        <v>21499240</v>
      </c>
      <c r="L18" s="8">
        <v>1021686</v>
      </c>
      <c r="M18" s="8">
        <v>16382947</v>
      </c>
      <c r="N18" s="8">
        <v>38903873</v>
      </c>
      <c r="O18" s="8">
        <v>677754</v>
      </c>
      <c r="P18" s="8">
        <v>-348195</v>
      </c>
      <c r="Q18" s="8">
        <v>12007102</v>
      </c>
      <c r="R18" s="8">
        <v>12336661</v>
      </c>
      <c r="S18" s="8"/>
      <c r="T18" s="8"/>
      <c r="U18" s="8"/>
      <c r="V18" s="8"/>
      <c r="W18" s="8">
        <v>52846841</v>
      </c>
      <c r="X18" s="8">
        <v>42064954</v>
      </c>
      <c r="Y18" s="8">
        <v>10781887</v>
      </c>
      <c r="Z18" s="2">
        <v>25.63</v>
      </c>
      <c r="AA18" s="6">
        <v>57411900</v>
      </c>
    </row>
    <row r="19" spans="1:27" ht="13.5">
      <c r="A19" s="23" t="s">
        <v>44</v>
      </c>
      <c r="B19" s="29"/>
      <c r="C19" s="6">
        <v>2604907</v>
      </c>
      <c r="D19" s="6"/>
      <c r="E19" s="7">
        <v>944372</v>
      </c>
      <c r="F19" s="26">
        <v>13554487</v>
      </c>
      <c r="G19" s="26">
        <v>-362933</v>
      </c>
      <c r="H19" s="26">
        <v>583429</v>
      </c>
      <c r="I19" s="26">
        <v>369041</v>
      </c>
      <c r="J19" s="26">
        <v>589537</v>
      </c>
      <c r="K19" s="26">
        <v>169227</v>
      </c>
      <c r="L19" s="26">
        <v>128661</v>
      </c>
      <c r="M19" s="26">
        <v>1152758</v>
      </c>
      <c r="N19" s="26">
        <v>1450646</v>
      </c>
      <c r="O19" s="26">
        <v>4100</v>
      </c>
      <c r="P19" s="26">
        <v>15215</v>
      </c>
      <c r="Q19" s="26">
        <v>609624</v>
      </c>
      <c r="R19" s="26">
        <v>628939</v>
      </c>
      <c r="S19" s="26"/>
      <c r="T19" s="26"/>
      <c r="U19" s="26"/>
      <c r="V19" s="26"/>
      <c r="W19" s="26">
        <v>2669122</v>
      </c>
      <c r="X19" s="26">
        <v>5883983</v>
      </c>
      <c r="Y19" s="26">
        <v>-3214861</v>
      </c>
      <c r="Z19" s="27">
        <v>-54.64</v>
      </c>
      <c r="AA19" s="28">
        <v>13554487</v>
      </c>
    </row>
    <row r="20" spans="1:27" ht="13.5">
      <c r="A20" s="23" t="s">
        <v>45</v>
      </c>
      <c r="B20" s="29"/>
      <c r="C20" s="6"/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63400187</v>
      </c>
      <c r="D21" s="33">
        <f t="shared" si="0"/>
        <v>0</v>
      </c>
      <c r="E21" s="34">
        <f t="shared" si="0"/>
        <v>69748765</v>
      </c>
      <c r="F21" s="35">
        <f t="shared" si="0"/>
        <v>75894610</v>
      </c>
      <c r="G21" s="35">
        <f t="shared" si="0"/>
        <v>95263</v>
      </c>
      <c r="H21" s="35">
        <f t="shared" si="0"/>
        <v>1442415</v>
      </c>
      <c r="I21" s="35">
        <f t="shared" si="0"/>
        <v>1045535</v>
      </c>
      <c r="J21" s="35">
        <f t="shared" si="0"/>
        <v>2583213</v>
      </c>
      <c r="K21" s="35">
        <f t="shared" si="0"/>
        <v>21890816</v>
      </c>
      <c r="L21" s="35">
        <f t="shared" si="0"/>
        <v>1291540</v>
      </c>
      <c r="M21" s="35">
        <f t="shared" si="0"/>
        <v>17661522</v>
      </c>
      <c r="N21" s="35">
        <f t="shared" si="0"/>
        <v>40843878</v>
      </c>
      <c r="O21" s="35">
        <f t="shared" si="0"/>
        <v>1661906</v>
      </c>
      <c r="P21" s="35">
        <f t="shared" si="0"/>
        <v>-177603</v>
      </c>
      <c r="Q21" s="35">
        <f t="shared" si="0"/>
        <v>12623735</v>
      </c>
      <c r="R21" s="35">
        <f t="shared" si="0"/>
        <v>14108038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57535129</v>
      </c>
      <c r="X21" s="35">
        <f t="shared" si="0"/>
        <v>51645102</v>
      </c>
      <c r="Y21" s="35">
        <f t="shared" si="0"/>
        <v>5890027</v>
      </c>
      <c r="Z21" s="36">
        <f>+IF(X21&lt;&gt;0,+(Y21/X21)*100,0)</f>
        <v>11.404812406024487</v>
      </c>
      <c r="AA21" s="33">
        <f>SUM(AA5:AA20)</f>
        <v>75894610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39942274</v>
      </c>
      <c r="D24" s="6"/>
      <c r="E24" s="7">
        <v>40531563</v>
      </c>
      <c r="F24" s="8">
        <v>39905214</v>
      </c>
      <c r="G24" s="8">
        <v>3615124</v>
      </c>
      <c r="H24" s="8">
        <v>3059675</v>
      </c>
      <c r="I24" s="8">
        <v>2953089</v>
      </c>
      <c r="J24" s="8">
        <v>9627888</v>
      </c>
      <c r="K24" s="8">
        <v>2470473</v>
      </c>
      <c r="L24" s="8">
        <v>4328113</v>
      </c>
      <c r="M24" s="8">
        <v>2893264</v>
      </c>
      <c r="N24" s="8">
        <v>9691850</v>
      </c>
      <c r="O24" s="8">
        <v>3006625</v>
      </c>
      <c r="P24" s="8">
        <v>2204629</v>
      </c>
      <c r="Q24" s="8">
        <v>2947541</v>
      </c>
      <c r="R24" s="8">
        <v>8158795</v>
      </c>
      <c r="S24" s="8"/>
      <c r="T24" s="8"/>
      <c r="U24" s="8"/>
      <c r="V24" s="8"/>
      <c r="W24" s="8">
        <v>27478533</v>
      </c>
      <c r="X24" s="8">
        <v>29783832</v>
      </c>
      <c r="Y24" s="8">
        <v>-2305299</v>
      </c>
      <c r="Z24" s="2">
        <v>-7.74</v>
      </c>
      <c r="AA24" s="6">
        <v>39905214</v>
      </c>
    </row>
    <row r="25" spans="1:27" ht="13.5">
      <c r="A25" s="25" t="s">
        <v>49</v>
      </c>
      <c r="B25" s="24"/>
      <c r="C25" s="6">
        <v>3118534</v>
      </c>
      <c r="D25" s="6"/>
      <c r="E25" s="7">
        <v>3380778</v>
      </c>
      <c r="F25" s="8">
        <v>3296581</v>
      </c>
      <c r="G25" s="8">
        <v>251684</v>
      </c>
      <c r="H25" s="8">
        <v>238484</v>
      </c>
      <c r="I25" s="8">
        <v>241553</v>
      </c>
      <c r="J25" s="8">
        <v>731721</v>
      </c>
      <c r="K25" s="8">
        <v>237719</v>
      </c>
      <c r="L25" s="8">
        <v>238187</v>
      </c>
      <c r="M25" s="8">
        <v>271843</v>
      </c>
      <c r="N25" s="8">
        <v>747749</v>
      </c>
      <c r="O25" s="8">
        <v>272920</v>
      </c>
      <c r="P25" s="8">
        <v>271897</v>
      </c>
      <c r="Q25" s="8">
        <v>275041</v>
      </c>
      <c r="R25" s="8">
        <v>819858</v>
      </c>
      <c r="S25" s="8"/>
      <c r="T25" s="8"/>
      <c r="U25" s="8"/>
      <c r="V25" s="8"/>
      <c r="W25" s="8">
        <v>2299328</v>
      </c>
      <c r="X25" s="8">
        <v>2486352</v>
      </c>
      <c r="Y25" s="8">
        <v>-187024</v>
      </c>
      <c r="Z25" s="2">
        <v>-7.52</v>
      </c>
      <c r="AA25" s="6">
        <v>3296581</v>
      </c>
    </row>
    <row r="26" spans="1:27" ht="13.5">
      <c r="A26" s="25" t="s">
        <v>50</v>
      </c>
      <c r="B26" s="24"/>
      <c r="C26" s="6">
        <v>-596679</v>
      </c>
      <c r="D26" s="6"/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2"/>
      <c r="AA26" s="6"/>
    </row>
    <row r="27" spans="1:27" ht="13.5">
      <c r="A27" s="25" t="s">
        <v>51</v>
      </c>
      <c r="B27" s="24"/>
      <c r="C27" s="6">
        <v>1706122</v>
      </c>
      <c r="D27" s="6"/>
      <c r="E27" s="7">
        <v>1563400</v>
      </c>
      <c r="F27" s="8">
        <v>1558000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>
        <v>1168665</v>
      </c>
      <c r="Y27" s="8">
        <v>-1168665</v>
      </c>
      <c r="Z27" s="2">
        <v>-100</v>
      </c>
      <c r="AA27" s="6">
        <v>1558000</v>
      </c>
    </row>
    <row r="28" spans="1:27" ht="13.5">
      <c r="A28" s="25" t="s">
        <v>52</v>
      </c>
      <c r="B28" s="24"/>
      <c r="C28" s="6">
        <v>30305</v>
      </c>
      <c r="D28" s="6"/>
      <c r="E28" s="7">
        <v>168628</v>
      </c>
      <c r="F28" s="8">
        <v>160522</v>
      </c>
      <c r="G28" s="8">
        <v>13182</v>
      </c>
      <c r="H28" s="8">
        <v>13419</v>
      </c>
      <c r="I28" s="8">
        <v>13419</v>
      </c>
      <c r="J28" s="8">
        <v>40020</v>
      </c>
      <c r="K28" s="8">
        <v>13419</v>
      </c>
      <c r="L28" s="8">
        <v>13419</v>
      </c>
      <c r="M28" s="8">
        <v>13419</v>
      </c>
      <c r="N28" s="8">
        <v>40257</v>
      </c>
      <c r="O28" s="8">
        <v>13419</v>
      </c>
      <c r="P28" s="8">
        <v>13419</v>
      </c>
      <c r="Q28" s="8">
        <v>13419</v>
      </c>
      <c r="R28" s="8">
        <v>40257</v>
      </c>
      <c r="S28" s="8"/>
      <c r="T28" s="8"/>
      <c r="U28" s="8"/>
      <c r="V28" s="8"/>
      <c r="W28" s="8">
        <v>120534</v>
      </c>
      <c r="X28" s="8">
        <v>123232</v>
      </c>
      <c r="Y28" s="8">
        <v>-2698</v>
      </c>
      <c r="Z28" s="2">
        <v>-2.19</v>
      </c>
      <c r="AA28" s="6">
        <v>160522</v>
      </c>
    </row>
    <row r="29" spans="1:27" ht="13.5">
      <c r="A29" s="25" t="s">
        <v>53</v>
      </c>
      <c r="B29" s="24"/>
      <c r="C29" s="6"/>
      <c r="D29" s="6"/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2"/>
      <c r="AA29" s="6"/>
    </row>
    <row r="30" spans="1:27" ht="13.5">
      <c r="A30" s="25" t="s">
        <v>54</v>
      </c>
      <c r="B30" s="24"/>
      <c r="C30" s="6">
        <v>247380</v>
      </c>
      <c r="D30" s="6"/>
      <c r="E30" s="7">
        <v>1164329</v>
      </c>
      <c r="F30" s="8">
        <v>1198874</v>
      </c>
      <c r="G30" s="8">
        <v>18647</v>
      </c>
      <c r="H30" s="8">
        <v>229174</v>
      </c>
      <c r="I30" s="8">
        <v>118619</v>
      </c>
      <c r="J30" s="8">
        <v>366440</v>
      </c>
      <c r="K30" s="8">
        <v>210566</v>
      </c>
      <c r="L30" s="8">
        <v>166026</v>
      </c>
      <c r="M30" s="8">
        <v>86200</v>
      </c>
      <c r="N30" s="8">
        <v>462792</v>
      </c>
      <c r="O30" s="8">
        <v>19985</v>
      </c>
      <c r="P30" s="8">
        <v>71536</v>
      </c>
      <c r="Q30" s="8">
        <v>53059</v>
      </c>
      <c r="R30" s="8">
        <v>144580</v>
      </c>
      <c r="S30" s="8"/>
      <c r="T30" s="8"/>
      <c r="U30" s="8"/>
      <c r="V30" s="8"/>
      <c r="W30" s="8">
        <v>973812</v>
      </c>
      <c r="X30" s="8">
        <v>888714</v>
      </c>
      <c r="Y30" s="8">
        <v>85098</v>
      </c>
      <c r="Z30" s="2">
        <v>9.58</v>
      </c>
      <c r="AA30" s="6">
        <v>1198874</v>
      </c>
    </row>
    <row r="31" spans="1:27" ht="13.5">
      <c r="A31" s="25" t="s">
        <v>55</v>
      </c>
      <c r="B31" s="24"/>
      <c r="C31" s="6">
        <v>12396477</v>
      </c>
      <c r="D31" s="6"/>
      <c r="E31" s="7">
        <v>14129318</v>
      </c>
      <c r="F31" s="8">
        <v>19743002</v>
      </c>
      <c r="G31" s="8">
        <v>414502</v>
      </c>
      <c r="H31" s="8">
        <v>620250</v>
      </c>
      <c r="I31" s="8">
        <v>1232985</v>
      </c>
      <c r="J31" s="8">
        <v>2267737</v>
      </c>
      <c r="K31" s="8">
        <v>1786783</v>
      </c>
      <c r="L31" s="8">
        <v>1779579</v>
      </c>
      <c r="M31" s="8">
        <v>1421675</v>
      </c>
      <c r="N31" s="8">
        <v>4988037</v>
      </c>
      <c r="O31" s="8">
        <v>1264497</v>
      </c>
      <c r="P31" s="8">
        <v>1266678</v>
      </c>
      <c r="Q31" s="8">
        <v>1648320</v>
      </c>
      <c r="R31" s="8">
        <v>4179495</v>
      </c>
      <c r="S31" s="8"/>
      <c r="T31" s="8"/>
      <c r="U31" s="8"/>
      <c r="V31" s="8"/>
      <c r="W31" s="8">
        <v>11435269</v>
      </c>
      <c r="X31" s="8">
        <v>12797852</v>
      </c>
      <c r="Y31" s="8">
        <v>-1362583</v>
      </c>
      <c r="Z31" s="2">
        <v>-10.65</v>
      </c>
      <c r="AA31" s="6">
        <v>19743002</v>
      </c>
    </row>
    <row r="32" spans="1:27" ht="13.5">
      <c r="A32" s="25" t="s">
        <v>43</v>
      </c>
      <c r="B32" s="24"/>
      <c r="C32" s="6">
        <v>272539</v>
      </c>
      <c r="D32" s="6"/>
      <c r="E32" s="7">
        <v>220000</v>
      </c>
      <c r="F32" s="8">
        <v>252000</v>
      </c>
      <c r="G32" s="8">
        <v>10000</v>
      </c>
      <c r="H32" s="8">
        <v>17500</v>
      </c>
      <c r="I32" s="8">
        <v>10500</v>
      </c>
      <c r="J32" s="8">
        <v>38000</v>
      </c>
      <c r="K32" s="8">
        <v>8500</v>
      </c>
      <c r="L32" s="8">
        <v>6657</v>
      </c>
      <c r="M32" s="8">
        <v>7500</v>
      </c>
      <c r="N32" s="8">
        <v>22657</v>
      </c>
      <c r="O32" s="8">
        <v>9900</v>
      </c>
      <c r="P32" s="8">
        <v>21275</v>
      </c>
      <c r="Q32" s="8">
        <v>32600</v>
      </c>
      <c r="R32" s="8">
        <v>63775</v>
      </c>
      <c r="S32" s="8"/>
      <c r="T32" s="8"/>
      <c r="U32" s="8"/>
      <c r="V32" s="8"/>
      <c r="W32" s="8">
        <v>124432</v>
      </c>
      <c r="X32" s="8">
        <v>187243</v>
      </c>
      <c r="Y32" s="8">
        <v>-62811</v>
      </c>
      <c r="Z32" s="2">
        <v>-33.55</v>
      </c>
      <c r="AA32" s="6">
        <v>252000</v>
      </c>
    </row>
    <row r="33" spans="1:27" ht="13.5">
      <c r="A33" s="25" t="s">
        <v>56</v>
      </c>
      <c r="B33" s="24"/>
      <c r="C33" s="6">
        <v>11923051</v>
      </c>
      <c r="D33" s="6"/>
      <c r="E33" s="7">
        <v>12251392</v>
      </c>
      <c r="F33" s="8">
        <v>12736607</v>
      </c>
      <c r="G33" s="8">
        <v>1614336</v>
      </c>
      <c r="H33" s="8">
        <v>628773</v>
      </c>
      <c r="I33" s="8">
        <v>1126771</v>
      </c>
      <c r="J33" s="8">
        <v>3369880</v>
      </c>
      <c r="K33" s="8">
        <v>1456623</v>
      </c>
      <c r="L33" s="8">
        <v>661442</v>
      </c>
      <c r="M33" s="8">
        <v>1503128</v>
      </c>
      <c r="N33" s="8">
        <v>3621193</v>
      </c>
      <c r="O33" s="8">
        <v>638680</v>
      </c>
      <c r="P33" s="8">
        <v>661427</v>
      </c>
      <c r="Q33" s="8">
        <v>756209</v>
      </c>
      <c r="R33" s="8">
        <v>2056316</v>
      </c>
      <c r="S33" s="8"/>
      <c r="T33" s="8"/>
      <c r="U33" s="8"/>
      <c r="V33" s="8"/>
      <c r="W33" s="8">
        <v>9047389</v>
      </c>
      <c r="X33" s="8">
        <v>9382764</v>
      </c>
      <c r="Y33" s="8">
        <v>-335375</v>
      </c>
      <c r="Z33" s="2">
        <v>-3.57</v>
      </c>
      <c r="AA33" s="6">
        <v>12736607</v>
      </c>
    </row>
    <row r="34" spans="1:27" ht="13.5">
      <c r="A34" s="23" t="s">
        <v>57</v>
      </c>
      <c r="B34" s="29"/>
      <c r="C34" s="6">
        <v>74038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69114041</v>
      </c>
      <c r="D35" s="33">
        <f>SUM(D24:D34)</f>
        <v>0</v>
      </c>
      <c r="E35" s="34">
        <f t="shared" si="1"/>
        <v>73409408</v>
      </c>
      <c r="F35" s="35">
        <f t="shared" si="1"/>
        <v>78850800</v>
      </c>
      <c r="G35" s="35">
        <f t="shared" si="1"/>
        <v>5937475</v>
      </c>
      <c r="H35" s="35">
        <f t="shared" si="1"/>
        <v>4807275</v>
      </c>
      <c r="I35" s="35">
        <f t="shared" si="1"/>
        <v>5696936</v>
      </c>
      <c r="J35" s="35">
        <f t="shared" si="1"/>
        <v>16441686</v>
      </c>
      <c r="K35" s="35">
        <f t="shared" si="1"/>
        <v>6184083</v>
      </c>
      <c r="L35" s="35">
        <f t="shared" si="1"/>
        <v>7193423</v>
      </c>
      <c r="M35" s="35">
        <f t="shared" si="1"/>
        <v>6197029</v>
      </c>
      <c r="N35" s="35">
        <f t="shared" si="1"/>
        <v>19574535</v>
      </c>
      <c r="O35" s="35">
        <f t="shared" si="1"/>
        <v>5226026</v>
      </c>
      <c r="P35" s="35">
        <f t="shared" si="1"/>
        <v>4510861</v>
      </c>
      <c r="Q35" s="35">
        <f t="shared" si="1"/>
        <v>5726189</v>
      </c>
      <c r="R35" s="35">
        <f t="shared" si="1"/>
        <v>15463076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51479297</v>
      </c>
      <c r="X35" s="35">
        <f t="shared" si="1"/>
        <v>56818654</v>
      </c>
      <c r="Y35" s="35">
        <f t="shared" si="1"/>
        <v>-5339357</v>
      </c>
      <c r="Z35" s="36">
        <f>+IF(X35&lt;&gt;0,+(Y35/X35)*100,0)</f>
        <v>-9.397190225590348</v>
      </c>
      <c r="AA35" s="33">
        <f>SUM(AA24:AA34)</f>
        <v>78850800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-5713854</v>
      </c>
      <c r="D37" s="46">
        <f>+D21-D35</f>
        <v>0</v>
      </c>
      <c r="E37" s="47">
        <f t="shared" si="2"/>
        <v>-3660643</v>
      </c>
      <c r="F37" s="48">
        <f t="shared" si="2"/>
        <v>-2956190</v>
      </c>
      <c r="G37" s="48">
        <f t="shared" si="2"/>
        <v>-5842212</v>
      </c>
      <c r="H37" s="48">
        <f t="shared" si="2"/>
        <v>-3364860</v>
      </c>
      <c r="I37" s="48">
        <f t="shared" si="2"/>
        <v>-4651401</v>
      </c>
      <c r="J37" s="48">
        <f t="shared" si="2"/>
        <v>-13858473</v>
      </c>
      <c r="K37" s="48">
        <f t="shared" si="2"/>
        <v>15706733</v>
      </c>
      <c r="L37" s="48">
        <f t="shared" si="2"/>
        <v>-5901883</v>
      </c>
      <c r="M37" s="48">
        <f t="shared" si="2"/>
        <v>11464493</v>
      </c>
      <c r="N37" s="48">
        <f t="shared" si="2"/>
        <v>21269343</v>
      </c>
      <c r="O37" s="48">
        <f t="shared" si="2"/>
        <v>-3564120</v>
      </c>
      <c r="P37" s="48">
        <f t="shared" si="2"/>
        <v>-4688464</v>
      </c>
      <c r="Q37" s="48">
        <f t="shared" si="2"/>
        <v>6897546</v>
      </c>
      <c r="R37" s="48">
        <f t="shared" si="2"/>
        <v>-1355038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6055832</v>
      </c>
      <c r="X37" s="48">
        <f>IF(F21=F35,0,X21-X35)</f>
        <v>-5173552</v>
      </c>
      <c r="Y37" s="48">
        <f t="shared" si="2"/>
        <v>11229384</v>
      </c>
      <c r="Z37" s="49">
        <f>+IF(X37&lt;&gt;0,+(Y37/X37)*100,0)</f>
        <v>-217.0536606184687</v>
      </c>
      <c r="AA37" s="46">
        <f>+AA21-AA35</f>
        <v>-2956190</v>
      </c>
    </row>
    <row r="38" spans="1:27" ht="22.5" customHeight="1">
      <c r="A38" s="50" t="s">
        <v>60</v>
      </c>
      <c r="B38" s="29"/>
      <c r="C38" s="6"/>
      <c r="D38" s="6"/>
      <c r="E38" s="7">
        <v>200000</v>
      </c>
      <c r="F38" s="8">
        <v>93100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>
        <v>107243</v>
      </c>
      <c r="Y38" s="8">
        <v>-107243</v>
      </c>
      <c r="Z38" s="2">
        <v>-100</v>
      </c>
      <c r="AA38" s="6">
        <v>93100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3.5">
      <c r="A40" s="23" t="s">
        <v>62</v>
      </c>
      <c r="B40" s="29"/>
      <c r="C40" s="51">
        <v>439288</v>
      </c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-5274566</v>
      </c>
      <c r="D41" s="56">
        <f>SUM(D37:D40)</f>
        <v>0</v>
      </c>
      <c r="E41" s="57">
        <f t="shared" si="3"/>
        <v>-3460643</v>
      </c>
      <c r="F41" s="58">
        <f t="shared" si="3"/>
        <v>-2863090</v>
      </c>
      <c r="G41" s="58">
        <f t="shared" si="3"/>
        <v>-5842212</v>
      </c>
      <c r="H41" s="58">
        <f t="shared" si="3"/>
        <v>-3364860</v>
      </c>
      <c r="I41" s="58">
        <f t="shared" si="3"/>
        <v>-4651401</v>
      </c>
      <c r="J41" s="58">
        <f t="shared" si="3"/>
        <v>-13858473</v>
      </c>
      <c r="K41" s="58">
        <f t="shared" si="3"/>
        <v>15706733</v>
      </c>
      <c r="L41" s="58">
        <f t="shared" si="3"/>
        <v>-5901883</v>
      </c>
      <c r="M41" s="58">
        <f t="shared" si="3"/>
        <v>11464493</v>
      </c>
      <c r="N41" s="58">
        <f t="shared" si="3"/>
        <v>21269343</v>
      </c>
      <c r="O41" s="58">
        <f t="shared" si="3"/>
        <v>-3564120</v>
      </c>
      <c r="P41" s="58">
        <f t="shared" si="3"/>
        <v>-4688464</v>
      </c>
      <c r="Q41" s="58">
        <f t="shared" si="3"/>
        <v>6897546</v>
      </c>
      <c r="R41" s="58">
        <f t="shared" si="3"/>
        <v>-1355038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6055832</v>
      </c>
      <c r="X41" s="58">
        <f t="shared" si="3"/>
        <v>-5066309</v>
      </c>
      <c r="Y41" s="58">
        <f t="shared" si="3"/>
        <v>11122141</v>
      </c>
      <c r="Z41" s="59">
        <f>+IF(X41&lt;&gt;0,+(Y41/X41)*100,0)</f>
        <v>-219.53143797585187</v>
      </c>
      <c r="AA41" s="56">
        <f>SUM(AA37:AA40)</f>
        <v>-2863090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-5274566</v>
      </c>
      <c r="D43" s="64">
        <f>+D41-D42</f>
        <v>0</v>
      </c>
      <c r="E43" s="65">
        <f t="shared" si="4"/>
        <v>-3460643</v>
      </c>
      <c r="F43" s="66">
        <f t="shared" si="4"/>
        <v>-2863090</v>
      </c>
      <c r="G43" s="66">
        <f t="shared" si="4"/>
        <v>-5842212</v>
      </c>
      <c r="H43" s="66">
        <f t="shared" si="4"/>
        <v>-3364860</v>
      </c>
      <c r="I43" s="66">
        <f t="shared" si="4"/>
        <v>-4651401</v>
      </c>
      <c r="J43" s="66">
        <f t="shared" si="4"/>
        <v>-13858473</v>
      </c>
      <c r="K43" s="66">
        <f t="shared" si="4"/>
        <v>15706733</v>
      </c>
      <c r="L43" s="66">
        <f t="shared" si="4"/>
        <v>-5901883</v>
      </c>
      <c r="M43" s="66">
        <f t="shared" si="4"/>
        <v>11464493</v>
      </c>
      <c r="N43" s="66">
        <f t="shared" si="4"/>
        <v>21269343</v>
      </c>
      <c r="O43" s="66">
        <f t="shared" si="4"/>
        <v>-3564120</v>
      </c>
      <c r="P43" s="66">
        <f t="shared" si="4"/>
        <v>-4688464</v>
      </c>
      <c r="Q43" s="66">
        <f t="shared" si="4"/>
        <v>6897546</v>
      </c>
      <c r="R43" s="66">
        <f t="shared" si="4"/>
        <v>-1355038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6055832</v>
      </c>
      <c r="X43" s="66">
        <f t="shared" si="4"/>
        <v>-5066309</v>
      </c>
      <c r="Y43" s="66">
        <f t="shared" si="4"/>
        <v>11122141</v>
      </c>
      <c r="Z43" s="67">
        <f>+IF(X43&lt;&gt;0,+(Y43/X43)*100,0)</f>
        <v>-219.53143797585187</v>
      </c>
      <c r="AA43" s="64">
        <f>+AA41-AA42</f>
        <v>-2863090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-5274566</v>
      </c>
      <c r="D45" s="56">
        <f>SUM(D43:D44)</f>
        <v>0</v>
      </c>
      <c r="E45" s="57">
        <f t="shared" si="5"/>
        <v>-3460643</v>
      </c>
      <c r="F45" s="58">
        <f t="shared" si="5"/>
        <v>-2863090</v>
      </c>
      <c r="G45" s="58">
        <f t="shared" si="5"/>
        <v>-5842212</v>
      </c>
      <c r="H45" s="58">
        <f t="shared" si="5"/>
        <v>-3364860</v>
      </c>
      <c r="I45" s="58">
        <f t="shared" si="5"/>
        <v>-4651401</v>
      </c>
      <c r="J45" s="58">
        <f t="shared" si="5"/>
        <v>-13858473</v>
      </c>
      <c r="K45" s="58">
        <f t="shared" si="5"/>
        <v>15706733</v>
      </c>
      <c r="L45" s="58">
        <f t="shared" si="5"/>
        <v>-5901883</v>
      </c>
      <c r="M45" s="58">
        <f t="shared" si="5"/>
        <v>11464493</v>
      </c>
      <c r="N45" s="58">
        <f t="shared" si="5"/>
        <v>21269343</v>
      </c>
      <c r="O45" s="58">
        <f t="shared" si="5"/>
        <v>-3564120</v>
      </c>
      <c r="P45" s="58">
        <f t="shared" si="5"/>
        <v>-4688464</v>
      </c>
      <c r="Q45" s="58">
        <f t="shared" si="5"/>
        <v>6897546</v>
      </c>
      <c r="R45" s="58">
        <f t="shared" si="5"/>
        <v>-1355038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6055832</v>
      </c>
      <c r="X45" s="58">
        <f t="shared" si="5"/>
        <v>-5066309</v>
      </c>
      <c r="Y45" s="58">
        <f t="shared" si="5"/>
        <v>11122141</v>
      </c>
      <c r="Z45" s="59">
        <f>+IF(X45&lt;&gt;0,+(Y45/X45)*100,0)</f>
        <v>-219.53143797585187</v>
      </c>
      <c r="AA45" s="56">
        <f>SUM(AA43:AA44)</f>
        <v>-2863090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-5274566</v>
      </c>
      <c r="D47" s="71">
        <f>SUM(D45:D46)</f>
        <v>0</v>
      </c>
      <c r="E47" s="72">
        <f t="shared" si="6"/>
        <v>-3460643</v>
      </c>
      <c r="F47" s="73">
        <f t="shared" si="6"/>
        <v>-2863090</v>
      </c>
      <c r="G47" s="73">
        <f t="shared" si="6"/>
        <v>-5842212</v>
      </c>
      <c r="H47" s="74">
        <f t="shared" si="6"/>
        <v>-3364860</v>
      </c>
      <c r="I47" s="74">
        <f t="shared" si="6"/>
        <v>-4651401</v>
      </c>
      <c r="J47" s="74">
        <f t="shared" si="6"/>
        <v>-13858473</v>
      </c>
      <c r="K47" s="74">
        <f t="shared" si="6"/>
        <v>15706733</v>
      </c>
      <c r="L47" s="74">
        <f t="shared" si="6"/>
        <v>-5901883</v>
      </c>
      <c r="M47" s="73">
        <f t="shared" si="6"/>
        <v>11464493</v>
      </c>
      <c r="N47" s="73">
        <f t="shared" si="6"/>
        <v>21269343</v>
      </c>
      <c r="O47" s="74">
        <f t="shared" si="6"/>
        <v>-3564120</v>
      </c>
      <c r="P47" s="74">
        <f t="shared" si="6"/>
        <v>-4688464</v>
      </c>
      <c r="Q47" s="74">
        <f t="shared" si="6"/>
        <v>6897546</v>
      </c>
      <c r="R47" s="74">
        <f t="shared" si="6"/>
        <v>-1355038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6055832</v>
      </c>
      <c r="X47" s="74">
        <f t="shared" si="6"/>
        <v>-5066309</v>
      </c>
      <c r="Y47" s="74">
        <f t="shared" si="6"/>
        <v>11122141</v>
      </c>
      <c r="Z47" s="75">
        <f>+IF(X47&lt;&gt;0,+(Y47/X47)*100,0)</f>
        <v>-219.53143797585187</v>
      </c>
      <c r="AA47" s="76">
        <f>SUM(AA45:AA46)</f>
        <v>-2863090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80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101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9260355</v>
      </c>
      <c r="D5" s="6"/>
      <c r="E5" s="7">
        <v>9636098</v>
      </c>
      <c r="F5" s="8">
        <v>21200088</v>
      </c>
      <c r="G5" s="8">
        <v>70623623</v>
      </c>
      <c r="H5" s="8">
        <v>77</v>
      </c>
      <c r="I5" s="8">
        <v>-49400941</v>
      </c>
      <c r="J5" s="8">
        <v>21222759</v>
      </c>
      <c r="K5" s="8">
        <v>-723442</v>
      </c>
      <c r="L5" s="8">
        <v>-524504</v>
      </c>
      <c r="M5" s="8">
        <v>-88271</v>
      </c>
      <c r="N5" s="8">
        <v>-1336217</v>
      </c>
      <c r="O5" s="8">
        <v>2588725</v>
      </c>
      <c r="P5" s="8">
        <v>-1248265</v>
      </c>
      <c r="Q5" s="8">
        <v>4388</v>
      </c>
      <c r="R5" s="8">
        <v>1344848</v>
      </c>
      <c r="S5" s="8"/>
      <c r="T5" s="8"/>
      <c r="U5" s="8"/>
      <c r="V5" s="8"/>
      <c r="W5" s="8">
        <v>21231390</v>
      </c>
      <c r="X5" s="8">
        <v>11450256</v>
      </c>
      <c r="Y5" s="8">
        <v>9781134</v>
      </c>
      <c r="Z5" s="2">
        <v>85.42</v>
      </c>
      <c r="AA5" s="6">
        <v>21200088</v>
      </c>
    </row>
    <row r="6" spans="1:27" ht="13.5">
      <c r="A6" s="23" t="s">
        <v>32</v>
      </c>
      <c r="B6" s="24"/>
      <c r="C6" s="6">
        <v>13320351</v>
      </c>
      <c r="D6" s="6"/>
      <c r="E6" s="7">
        <v>13919114</v>
      </c>
      <c r="F6" s="8">
        <v>11589118</v>
      </c>
      <c r="G6" s="8">
        <v>1312240</v>
      </c>
      <c r="H6" s="8">
        <v>839316</v>
      </c>
      <c r="I6" s="8">
        <v>1249625</v>
      </c>
      <c r="J6" s="8">
        <v>3401181</v>
      </c>
      <c r="K6" s="8">
        <v>898723</v>
      </c>
      <c r="L6" s="8">
        <v>1245643</v>
      </c>
      <c r="M6" s="8">
        <v>822620</v>
      </c>
      <c r="N6" s="8">
        <v>2966986</v>
      </c>
      <c r="O6" s="8">
        <v>1346932</v>
      </c>
      <c r="P6" s="8">
        <v>1115228</v>
      </c>
      <c r="Q6" s="8">
        <v>1091482</v>
      </c>
      <c r="R6" s="8">
        <v>3553642</v>
      </c>
      <c r="S6" s="8"/>
      <c r="T6" s="8"/>
      <c r="U6" s="8"/>
      <c r="V6" s="8"/>
      <c r="W6" s="8">
        <v>9921809</v>
      </c>
      <c r="X6" s="8">
        <v>6277015</v>
      </c>
      <c r="Y6" s="8">
        <v>3644794</v>
      </c>
      <c r="Z6" s="2">
        <v>58.07</v>
      </c>
      <c r="AA6" s="6">
        <v>11589118</v>
      </c>
    </row>
    <row r="7" spans="1:27" ht="13.5">
      <c r="A7" s="25" t="s">
        <v>33</v>
      </c>
      <c r="B7" s="24"/>
      <c r="C7" s="6">
        <v>9517001</v>
      </c>
      <c r="D7" s="6"/>
      <c r="E7" s="7">
        <v>4749668</v>
      </c>
      <c r="F7" s="8">
        <v>10921765</v>
      </c>
      <c r="G7" s="8">
        <v>1307832</v>
      </c>
      <c r="H7" s="8">
        <v>378988</v>
      </c>
      <c r="I7" s="8">
        <v>1444560</v>
      </c>
      <c r="J7" s="8">
        <v>3131380</v>
      </c>
      <c r="K7" s="8">
        <v>-5879608</v>
      </c>
      <c r="L7" s="8">
        <v>-2325385</v>
      </c>
      <c r="M7" s="8">
        <v>68207</v>
      </c>
      <c r="N7" s="8">
        <v>-8136786</v>
      </c>
      <c r="O7" s="8">
        <v>23499700</v>
      </c>
      <c r="P7" s="8">
        <v>-11398456</v>
      </c>
      <c r="Q7" s="8">
        <v>16970993</v>
      </c>
      <c r="R7" s="8">
        <v>29072237</v>
      </c>
      <c r="S7" s="8"/>
      <c r="T7" s="8"/>
      <c r="U7" s="8"/>
      <c r="V7" s="8"/>
      <c r="W7" s="8">
        <v>24066831</v>
      </c>
      <c r="X7" s="8">
        <v>5933680</v>
      </c>
      <c r="Y7" s="8">
        <v>18133151</v>
      </c>
      <c r="Z7" s="2">
        <v>305.6</v>
      </c>
      <c r="AA7" s="6">
        <v>10921765</v>
      </c>
    </row>
    <row r="8" spans="1:27" ht="13.5">
      <c r="A8" s="25" t="s">
        <v>34</v>
      </c>
      <c r="B8" s="24"/>
      <c r="C8" s="6">
        <v>1461838</v>
      </c>
      <c r="D8" s="6"/>
      <c r="E8" s="7">
        <v>4521429</v>
      </c>
      <c r="F8" s="8">
        <v>4521218</v>
      </c>
      <c r="G8" s="8">
        <v>325129</v>
      </c>
      <c r="H8" s="8">
        <v>292656</v>
      </c>
      <c r="I8" s="8">
        <v>249490</v>
      </c>
      <c r="J8" s="8">
        <v>867275</v>
      </c>
      <c r="K8" s="8">
        <v>-2227335</v>
      </c>
      <c r="L8" s="8">
        <v>-1086325</v>
      </c>
      <c r="M8" s="8">
        <v>277496</v>
      </c>
      <c r="N8" s="8">
        <v>-3036164</v>
      </c>
      <c r="O8" s="8">
        <v>9050305</v>
      </c>
      <c r="P8" s="8">
        <v>-4190649</v>
      </c>
      <c r="Q8" s="8">
        <v>448616</v>
      </c>
      <c r="R8" s="8">
        <v>5308272</v>
      </c>
      <c r="S8" s="8"/>
      <c r="T8" s="8"/>
      <c r="U8" s="8"/>
      <c r="V8" s="8"/>
      <c r="W8" s="8">
        <v>3139383</v>
      </c>
      <c r="X8" s="8">
        <v>2350463</v>
      </c>
      <c r="Y8" s="8">
        <v>788920</v>
      </c>
      <c r="Z8" s="2">
        <v>33.56</v>
      </c>
      <c r="AA8" s="6">
        <v>4521218</v>
      </c>
    </row>
    <row r="9" spans="1:27" ht="13.5">
      <c r="A9" s="25" t="s">
        <v>35</v>
      </c>
      <c r="B9" s="24"/>
      <c r="C9" s="6">
        <v>1360616</v>
      </c>
      <c r="D9" s="6"/>
      <c r="E9" s="7">
        <v>3801194</v>
      </c>
      <c r="F9" s="8">
        <v>4800194</v>
      </c>
      <c r="G9" s="8">
        <v>297879</v>
      </c>
      <c r="H9" s="8">
        <v>302260</v>
      </c>
      <c r="I9" s="8">
        <v>299894</v>
      </c>
      <c r="J9" s="8">
        <v>900033</v>
      </c>
      <c r="K9" s="8">
        <v>-2483277</v>
      </c>
      <c r="L9" s="8">
        <v>-1164962</v>
      </c>
      <c r="M9" s="8">
        <v>279937</v>
      </c>
      <c r="N9" s="8">
        <v>-3368302</v>
      </c>
      <c r="O9" s="8">
        <v>10018891</v>
      </c>
      <c r="P9" s="8">
        <v>-4588831</v>
      </c>
      <c r="Q9" s="8">
        <v>282962</v>
      </c>
      <c r="R9" s="8">
        <v>5713022</v>
      </c>
      <c r="S9" s="8"/>
      <c r="T9" s="8"/>
      <c r="U9" s="8"/>
      <c r="V9" s="8"/>
      <c r="W9" s="8">
        <v>3244753</v>
      </c>
      <c r="X9" s="8">
        <v>2638370</v>
      </c>
      <c r="Y9" s="8">
        <v>606383</v>
      </c>
      <c r="Z9" s="2">
        <v>22.98</v>
      </c>
      <c r="AA9" s="6">
        <v>4800194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139827</v>
      </c>
      <c r="D11" s="6"/>
      <c r="E11" s="7">
        <v>203692</v>
      </c>
      <c r="F11" s="8">
        <v>1699999</v>
      </c>
      <c r="G11" s="8">
        <v>15527</v>
      </c>
      <c r="H11" s="8">
        <v>16745</v>
      </c>
      <c r="I11" s="8">
        <v>15012</v>
      </c>
      <c r="J11" s="8">
        <v>47284</v>
      </c>
      <c r="K11" s="8">
        <v>9557</v>
      </c>
      <c r="L11" s="8">
        <v>9626</v>
      </c>
      <c r="M11" s="8">
        <v>18412</v>
      </c>
      <c r="N11" s="8">
        <v>37595</v>
      </c>
      <c r="O11" s="8">
        <v>16711</v>
      </c>
      <c r="P11" s="8">
        <v>16505</v>
      </c>
      <c r="Q11" s="8">
        <v>17225</v>
      </c>
      <c r="R11" s="8">
        <v>50441</v>
      </c>
      <c r="S11" s="8"/>
      <c r="T11" s="8"/>
      <c r="U11" s="8"/>
      <c r="V11" s="8"/>
      <c r="W11" s="8">
        <v>135320</v>
      </c>
      <c r="X11" s="8">
        <v>858499</v>
      </c>
      <c r="Y11" s="8">
        <v>-723179</v>
      </c>
      <c r="Z11" s="2">
        <v>-84.24</v>
      </c>
      <c r="AA11" s="6">
        <v>1699999</v>
      </c>
    </row>
    <row r="12" spans="1:27" ht="13.5">
      <c r="A12" s="25" t="s">
        <v>37</v>
      </c>
      <c r="B12" s="29"/>
      <c r="C12" s="6">
        <v>436272</v>
      </c>
      <c r="D12" s="6"/>
      <c r="E12" s="7">
        <v>363710</v>
      </c>
      <c r="F12" s="8">
        <v>363710</v>
      </c>
      <c r="G12" s="8"/>
      <c r="H12" s="8">
        <v>100</v>
      </c>
      <c r="I12" s="8"/>
      <c r="J12" s="8">
        <v>100</v>
      </c>
      <c r="K12" s="8"/>
      <c r="L12" s="8"/>
      <c r="M12" s="8"/>
      <c r="N12" s="8"/>
      <c r="O12" s="8"/>
      <c r="P12" s="8"/>
      <c r="Q12" s="8">
        <v>794</v>
      </c>
      <c r="R12" s="8">
        <v>794</v>
      </c>
      <c r="S12" s="8"/>
      <c r="T12" s="8"/>
      <c r="U12" s="8"/>
      <c r="V12" s="8"/>
      <c r="W12" s="8">
        <v>894</v>
      </c>
      <c r="X12" s="8">
        <v>272781</v>
      </c>
      <c r="Y12" s="8">
        <v>-271887</v>
      </c>
      <c r="Z12" s="2">
        <v>-99.67</v>
      </c>
      <c r="AA12" s="6">
        <v>363710</v>
      </c>
    </row>
    <row r="13" spans="1:27" ht="13.5">
      <c r="A13" s="23" t="s">
        <v>38</v>
      </c>
      <c r="B13" s="29"/>
      <c r="C13" s="6">
        <v>9052685</v>
      </c>
      <c r="D13" s="6"/>
      <c r="E13" s="7">
        <v>3170471</v>
      </c>
      <c r="F13" s="8">
        <v>5182006</v>
      </c>
      <c r="G13" s="8">
        <v>857867</v>
      </c>
      <c r="H13" s="8"/>
      <c r="I13" s="8"/>
      <c r="J13" s="8">
        <v>857867</v>
      </c>
      <c r="K13" s="8">
        <v>851635</v>
      </c>
      <c r="L13" s="8">
        <v>821388</v>
      </c>
      <c r="M13" s="8">
        <v>817071</v>
      </c>
      <c r="N13" s="8">
        <v>2490094</v>
      </c>
      <c r="O13" s="8">
        <v>729809</v>
      </c>
      <c r="P13" s="8">
        <v>851588</v>
      </c>
      <c r="Q13" s="8">
        <v>823758</v>
      </c>
      <c r="R13" s="8">
        <v>2405155</v>
      </c>
      <c r="S13" s="8"/>
      <c r="T13" s="8"/>
      <c r="U13" s="8"/>
      <c r="V13" s="8"/>
      <c r="W13" s="8">
        <v>5753116</v>
      </c>
      <c r="X13" s="8">
        <v>3886507</v>
      </c>
      <c r="Y13" s="8">
        <v>1866609</v>
      </c>
      <c r="Z13" s="2">
        <v>48.03</v>
      </c>
      <c r="AA13" s="6">
        <v>5182006</v>
      </c>
    </row>
    <row r="14" spans="1:27" ht="13.5">
      <c r="A14" s="23" t="s">
        <v>39</v>
      </c>
      <c r="B14" s="29"/>
      <c r="C14" s="6"/>
      <c r="D14" s="6"/>
      <c r="E14" s="7"/>
      <c r="F14" s="8">
        <v>1</v>
      </c>
      <c r="G14" s="8">
        <v>485</v>
      </c>
      <c r="H14" s="8"/>
      <c r="I14" s="8"/>
      <c r="J14" s="8">
        <v>485</v>
      </c>
      <c r="K14" s="8"/>
      <c r="L14" s="8">
        <v>358</v>
      </c>
      <c r="M14" s="8">
        <v>101</v>
      </c>
      <c r="N14" s="8">
        <v>459</v>
      </c>
      <c r="O14" s="8">
        <v>297</v>
      </c>
      <c r="P14" s="8"/>
      <c r="Q14" s="8"/>
      <c r="R14" s="8">
        <v>297</v>
      </c>
      <c r="S14" s="8"/>
      <c r="T14" s="8"/>
      <c r="U14" s="8"/>
      <c r="V14" s="8"/>
      <c r="W14" s="8">
        <v>1241</v>
      </c>
      <c r="X14" s="8">
        <v>1</v>
      </c>
      <c r="Y14" s="8">
        <v>1240</v>
      </c>
      <c r="Z14" s="2">
        <v>124000</v>
      </c>
      <c r="AA14" s="6">
        <v>1</v>
      </c>
    </row>
    <row r="15" spans="1:27" ht="13.5">
      <c r="A15" s="23" t="s">
        <v>40</v>
      </c>
      <c r="B15" s="29"/>
      <c r="C15" s="6">
        <v>11532912</v>
      </c>
      <c r="D15" s="6"/>
      <c r="E15" s="7">
        <v>33402104</v>
      </c>
      <c r="F15" s="8">
        <v>33402107</v>
      </c>
      <c r="G15" s="8"/>
      <c r="H15" s="8">
        <v>40</v>
      </c>
      <c r="I15" s="8"/>
      <c r="J15" s="8">
        <v>40</v>
      </c>
      <c r="K15" s="8"/>
      <c r="L15" s="8">
        <v>3300</v>
      </c>
      <c r="M15" s="8"/>
      <c r="N15" s="8">
        <v>3300</v>
      </c>
      <c r="O15" s="8">
        <v>2898</v>
      </c>
      <c r="P15" s="8">
        <v>500</v>
      </c>
      <c r="Q15" s="8"/>
      <c r="R15" s="8">
        <v>3398</v>
      </c>
      <c r="S15" s="8"/>
      <c r="T15" s="8"/>
      <c r="U15" s="8"/>
      <c r="V15" s="8"/>
      <c r="W15" s="8">
        <v>6738</v>
      </c>
      <c r="X15" s="8">
        <v>25051581</v>
      </c>
      <c r="Y15" s="8">
        <v>-25044843</v>
      </c>
      <c r="Z15" s="2">
        <v>-99.97</v>
      </c>
      <c r="AA15" s="6">
        <v>33402107</v>
      </c>
    </row>
    <row r="16" spans="1:27" ht="13.5">
      <c r="A16" s="23" t="s">
        <v>41</v>
      </c>
      <c r="B16" s="29"/>
      <c r="C16" s="6">
        <v>532896</v>
      </c>
      <c r="D16" s="6"/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2"/>
      <c r="AA16" s="6"/>
    </row>
    <row r="17" spans="1:27" ht="13.5">
      <c r="A17" s="23" t="s">
        <v>42</v>
      </c>
      <c r="B17" s="29"/>
      <c r="C17" s="6"/>
      <c r="D17" s="6"/>
      <c r="E17" s="7">
        <v>350048</v>
      </c>
      <c r="F17" s="8">
        <v>550048</v>
      </c>
      <c r="G17" s="8">
        <v>45853</v>
      </c>
      <c r="H17" s="8">
        <v>47553</v>
      </c>
      <c r="I17" s="8"/>
      <c r="J17" s="8">
        <v>93406</v>
      </c>
      <c r="K17" s="8">
        <v>33372</v>
      </c>
      <c r="L17" s="8">
        <v>46417</v>
      </c>
      <c r="M17" s="8">
        <v>34888</v>
      </c>
      <c r="N17" s="8">
        <v>114677</v>
      </c>
      <c r="O17" s="8">
        <v>44403</v>
      </c>
      <c r="P17" s="8">
        <v>71088</v>
      </c>
      <c r="Q17" s="8">
        <v>49865</v>
      </c>
      <c r="R17" s="8">
        <v>165356</v>
      </c>
      <c r="S17" s="8"/>
      <c r="T17" s="8"/>
      <c r="U17" s="8"/>
      <c r="V17" s="8"/>
      <c r="W17" s="8">
        <v>373439</v>
      </c>
      <c r="X17" s="8">
        <v>412552</v>
      </c>
      <c r="Y17" s="8">
        <v>-39113</v>
      </c>
      <c r="Z17" s="2">
        <v>-9.48</v>
      </c>
      <c r="AA17" s="6">
        <v>550048</v>
      </c>
    </row>
    <row r="18" spans="1:27" ht="13.5">
      <c r="A18" s="23" t="s">
        <v>43</v>
      </c>
      <c r="B18" s="29"/>
      <c r="C18" s="6">
        <v>41246534</v>
      </c>
      <c r="D18" s="6"/>
      <c r="E18" s="7">
        <v>38707002</v>
      </c>
      <c r="F18" s="8">
        <v>38697002</v>
      </c>
      <c r="G18" s="8"/>
      <c r="H18" s="8">
        <v>2685000</v>
      </c>
      <c r="I18" s="8"/>
      <c r="J18" s="8">
        <v>2685000</v>
      </c>
      <c r="K18" s="8"/>
      <c r="L18" s="8"/>
      <c r="M18" s="8">
        <v>11534000</v>
      </c>
      <c r="N18" s="8">
        <v>11534000</v>
      </c>
      <c r="O18" s="8">
        <v>460834</v>
      </c>
      <c r="P18" s="8">
        <v>532491</v>
      </c>
      <c r="Q18" s="8">
        <v>30598687</v>
      </c>
      <c r="R18" s="8">
        <v>31592012</v>
      </c>
      <c r="S18" s="8"/>
      <c r="T18" s="8"/>
      <c r="U18" s="8"/>
      <c r="V18" s="8"/>
      <c r="W18" s="8">
        <v>45811012</v>
      </c>
      <c r="X18" s="8">
        <v>29022754</v>
      </c>
      <c r="Y18" s="8">
        <v>16788258</v>
      </c>
      <c r="Z18" s="2">
        <v>57.85</v>
      </c>
      <c r="AA18" s="6">
        <v>38697002</v>
      </c>
    </row>
    <row r="19" spans="1:27" ht="13.5">
      <c r="A19" s="23" t="s">
        <v>44</v>
      </c>
      <c r="B19" s="29"/>
      <c r="C19" s="6">
        <v>396137</v>
      </c>
      <c r="D19" s="6"/>
      <c r="E19" s="7">
        <v>732410</v>
      </c>
      <c r="F19" s="26">
        <v>732416</v>
      </c>
      <c r="G19" s="26">
        <v>21379</v>
      </c>
      <c r="H19" s="26">
        <v>21994</v>
      </c>
      <c r="I19" s="26">
        <v>13729</v>
      </c>
      <c r="J19" s="26">
        <v>57102</v>
      </c>
      <c r="K19" s="26">
        <v>16845</v>
      </c>
      <c r="L19" s="26">
        <v>22847</v>
      </c>
      <c r="M19" s="26">
        <v>21585</v>
      </c>
      <c r="N19" s="26">
        <v>61277</v>
      </c>
      <c r="O19" s="26">
        <v>28006</v>
      </c>
      <c r="P19" s="26">
        <v>43043</v>
      </c>
      <c r="Q19" s="26">
        <v>117110</v>
      </c>
      <c r="R19" s="26">
        <v>188159</v>
      </c>
      <c r="S19" s="26"/>
      <c r="T19" s="26"/>
      <c r="U19" s="26"/>
      <c r="V19" s="26"/>
      <c r="W19" s="26">
        <v>306538</v>
      </c>
      <c r="X19" s="26">
        <v>549267</v>
      </c>
      <c r="Y19" s="26">
        <v>-242729</v>
      </c>
      <c r="Z19" s="27">
        <v>-44.19</v>
      </c>
      <c r="AA19" s="28">
        <v>732416</v>
      </c>
    </row>
    <row r="20" spans="1:27" ht="13.5">
      <c r="A20" s="23" t="s">
        <v>45</v>
      </c>
      <c r="B20" s="29"/>
      <c r="C20" s="6">
        <v>992329</v>
      </c>
      <c r="D20" s="6"/>
      <c r="E20" s="7">
        <v>-1</v>
      </c>
      <c r="F20" s="8">
        <v>-1</v>
      </c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>
        <v>-1</v>
      </c>
      <c r="Y20" s="8">
        <v>1</v>
      </c>
      <c r="Z20" s="2">
        <v>-100</v>
      </c>
      <c r="AA20" s="6">
        <v>-1</v>
      </c>
    </row>
    <row r="21" spans="1:27" ht="24.75" customHeight="1">
      <c r="A21" s="31" t="s">
        <v>46</v>
      </c>
      <c r="B21" s="32"/>
      <c r="C21" s="33">
        <f aca="true" t="shared" si="0" ref="C21:Y21">SUM(C5:C20)</f>
        <v>99249753</v>
      </c>
      <c r="D21" s="33">
        <f t="shared" si="0"/>
        <v>0</v>
      </c>
      <c r="E21" s="34">
        <f t="shared" si="0"/>
        <v>113556939</v>
      </c>
      <c r="F21" s="35">
        <f t="shared" si="0"/>
        <v>133659671</v>
      </c>
      <c r="G21" s="35">
        <f t="shared" si="0"/>
        <v>74807814</v>
      </c>
      <c r="H21" s="35">
        <f t="shared" si="0"/>
        <v>4584729</v>
      </c>
      <c r="I21" s="35">
        <f t="shared" si="0"/>
        <v>-46128631</v>
      </c>
      <c r="J21" s="35">
        <f t="shared" si="0"/>
        <v>33263912</v>
      </c>
      <c r="K21" s="35">
        <f t="shared" si="0"/>
        <v>-9503530</v>
      </c>
      <c r="L21" s="35">
        <f t="shared" si="0"/>
        <v>-2951597</v>
      </c>
      <c r="M21" s="35">
        <f t="shared" si="0"/>
        <v>13786046</v>
      </c>
      <c r="N21" s="35">
        <f t="shared" si="0"/>
        <v>1330919</v>
      </c>
      <c r="O21" s="35">
        <f t="shared" si="0"/>
        <v>47787511</v>
      </c>
      <c r="P21" s="35">
        <f t="shared" si="0"/>
        <v>-18795758</v>
      </c>
      <c r="Q21" s="35">
        <f t="shared" si="0"/>
        <v>50405880</v>
      </c>
      <c r="R21" s="35">
        <f t="shared" si="0"/>
        <v>79397633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113992464</v>
      </c>
      <c r="X21" s="35">
        <f t="shared" si="0"/>
        <v>88703725</v>
      </c>
      <c r="Y21" s="35">
        <f t="shared" si="0"/>
        <v>25288739</v>
      </c>
      <c r="Z21" s="36">
        <f>+IF(X21&lt;&gt;0,+(Y21/X21)*100,0)</f>
        <v>28.509218750396332</v>
      </c>
      <c r="AA21" s="33">
        <f>SUM(AA5:AA20)</f>
        <v>133659671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34252334</v>
      </c>
      <c r="D24" s="6"/>
      <c r="E24" s="7">
        <v>43831345</v>
      </c>
      <c r="F24" s="8">
        <v>37540360</v>
      </c>
      <c r="G24" s="8">
        <v>3126101</v>
      </c>
      <c r="H24" s="8">
        <v>3421972</v>
      </c>
      <c r="I24" s="8">
        <v>3320669</v>
      </c>
      <c r="J24" s="8">
        <v>9868742</v>
      </c>
      <c r="K24" s="8">
        <v>3056486</v>
      </c>
      <c r="L24" s="8">
        <v>2980924</v>
      </c>
      <c r="M24" s="8">
        <v>3446449</v>
      </c>
      <c r="N24" s="8">
        <v>9483859</v>
      </c>
      <c r="O24" s="8">
        <v>3110964</v>
      </c>
      <c r="P24" s="8">
        <v>3041841</v>
      </c>
      <c r="Q24" s="8">
        <v>4129788</v>
      </c>
      <c r="R24" s="8">
        <v>10282593</v>
      </c>
      <c r="S24" s="8"/>
      <c r="T24" s="8"/>
      <c r="U24" s="8"/>
      <c r="V24" s="8"/>
      <c r="W24" s="8">
        <v>29635194</v>
      </c>
      <c r="X24" s="8">
        <v>28155406</v>
      </c>
      <c r="Y24" s="8">
        <v>1479788</v>
      </c>
      <c r="Z24" s="2">
        <v>5.26</v>
      </c>
      <c r="AA24" s="6">
        <v>37540360</v>
      </c>
    </row>
    <row r="25" spans="1:27" ht="13.5">
      <c r="A25" s="25" t="s">
        <v>49</v>
      </c>
      <c r="B25" s="24"/>
      <c r="C25" s="6">
        <v>2766042</v>
      </c>
      <c r="D25" s="6"/>
      <c r="E25" s="7">
        <v>2691490</v>
      </c>
      <c r="F25" s="8">
        <v>3002280</v>
      </c>
      <c r="G25" s="8">
        <v>210393</v>
      </c>
      <c r="H25" s="8">
        <v>210393</v>
      </c>
      <c r="I25" s="8">
        <v>210393</v>
      </c>
      <c r="J25" s="8">
        <v>631179</v>
      </c>
      <c r="K25" s="8">
        <v>210393</v>
      </c>
      <c r="L25" s="8">
        <v>210393</v>
      </c>
      <c r="M25" s="8">
        <v>210393</v>
      </c>
      <c r="N25" s="8">
        <v>631179</v>
      </c>
      <c r="O25" s="8">
        <v>210393</v>
      </c>
      <c r="P25" s="8">
        <v>210393</v>
      </c>
      <c r="Q25" s="8">
        <v>210393</v>
      </c>
      <c r="R25" s="8">
        <v>631179</v>
      </c>
      <c r="S25" s="8"/>
      <c r="T25" s="8"/>
      <c r="U25" s="8"/>
      <c r="V25" s="8"/>
      <c r="W25" s="8">
        <v>1893537</v>
      </c>
      <c r="X25" s="8">
        <v>2251722</v>
      </c>
      <c r="Y25" s="8">
        <v>-358185</v>
      </c>
      <c r="Z25" s="2">
        <v>-15.91</v>
      </c>
      <c r="AA25" s="6">
        <v>3002280</v>
      </c>
    </row>
    <row r="26" spans="1:27" ht="13.5">
      <c r="A26" s="25" t="s">
        <v>50</v>
      </c>
      <c r="B26" s="24"/>
      <c r="C26" s="6">
        <v>20030363</v>
      </c>
      <c r="D26" s="6"/>
      <c r="E26" s="7">
        <v>35096848</v>
      </c>
      <c r="F26" s="8">
        <v>32096846</v>
      </c>
      <c r="G26" s="8"/>
      <c r="H26" s="8"/>
      <c r="I26" s="8"/>
      <c r="J26" s="8"/>
      <c r="K26" s="8"/>
      <c r="L26" s="8"/>
      <c r="M26" s="8"/>
      <c r="N26" s="8"/>
      <c r="O26" s="8">
        <v>44875822</v>
      </c>
      <c r="P26" s="8">
        <v>-21789031</v>
      </c>
      <c r="Q26" s="8">
        <v>18642</v>
      </c>
      <c r="R26" s="8">
        <v>23105433</v>
      </c>
      <c r="S26" s="8"/>
      <c r="T26" s="8"/>
      <c r="U26" s="8"/>
      <c r="V26" s="8"/>
      <c r="W26" s="8">
        <v>23105433</v>
      </c>
      <c r="X26" s="8">
        <v>16048430</v>
      </c>
      <c r="Y26" s="8">
        <v>7057003</v>
      </c>
      <c r="Z26" s="2">
        <v>43.97</v>
      </c>
      <c r="AA26" s="6">
        <v>32096846</v>
      </c>
    </row>
    <row r="27" spans="1:27" ht="13.5">
      <c r="A27" s="25" t="s">
        <v>51</v>
      </c>
      <c r="B27" s="24"/>
      <c r="C27" s="6">
        <v>31508609</v>
      </c>
      <c r="D27" s="6"/>
      <c r="E27" s="7">
        <v>28710825</v>
      </c>
      <c r="F27" s="8">
        <v>31603327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>
        <v>15801667</v>
      </c>
      <c r="Y27" s="8">
        <v>-15801667</v>
      </c>
      <c r="Z27" s="2">
        <v>-100</v>
      </c>
      <c r="AA27" s="6">
        <v>31603327</v>
      </c>
    </row>
    <row r="28" spans="1:27" ht="13.5">
      <c r="A28" s="25" t="s">
        <v>52</v>
      </c>
      <c r="B28" s="24"/>
      <c r="C28" s="6">
        <v>7543815</v>
      </c>
      <c r="D28" s="6"/>
      <c r="E28" s="7">
        <v>5801799</v>
      </c>
      <c r="F28" s="8">
        <v>5801799</v>
      </c>
      <c r="G28" s="8"/>
      <c r="H28" s="8"/>
      <c r="I28" s="8"/>
      <c r="J28" s="8"/>
      <c r="K28" s="8"/>
      <c r="L28" s="8"/>
      <c r="M28" s="8"/>
      <c r="N28" s="8"/>
      <c r="O28" s="8">
        <v>72539</v>
      </c>
      <c r="P28" s="8">
        <v>5398111</v>
      </c>
      <c r="Q28" s="8">
        <v>589758</v>
      </c>
      <c r="R28" s="8">
        <v>6060408</v>
      </c>
      <c r="S28" s="8"/>
      <c r="T28" s="8"/>
      <c r="U28" s="8"/>
      <c r="V28" s="8"/>
      <c r="W28" s="8">
        <v>6060408</v>
      </c>
      <c r="X28" s="8">
        <v>4351356</v>
      </c>
      <c r="Y28" s="8">
        <v>1709052</v>
      </c>
      <c r="Z28" s="2">
        <v>39.28</v>
      </c>
      <c r="AA28" s="6">
        <v>5801799</v>
      </c>
    </row>
    <row r="29" spans="1:27" ht="13.5">
      <c r="A29" s="25" t="s">
        <v>53</v>
      </c>
      <c r="B29" s="24"/>
      <c r="C29" s="6">
        <v>18250785</v>
      </c>
      <c r="D29" s="6"/>
      <c r="E29" s="7">
        <v>19491162</v>
      </c>
      <c r="F29" s="8">
        <v>19491163</v>
      </c>
      <c r="G29" s="8">
        <v>-243</v>
      </c>
      <c r="H29" s="8">
        <v>73354</v>
      </c>
      <c r="I29" s="8"/>
      <c r="J29" s="8">
        <v>73111</v>
      </c>
      <c r="K29" s="8"/>
      <c r="L29" s="8">
        <v>1459360</v>
      </c>
      <c r="M29" s="8">
        <v>3417598</v>
      </c>
      <c r="N29" s="8">
        <v>4876958</v>
      </c>
      <c r="O29" s="8">
        <v>-11846870</v>
      </c>
      <c r="P29" s="8">
        <v>13507391</v>
      </c>
      <c r="Q29" s="8">
        <v>1308953</v>
      </c>
      <c r="R29" s="8">
        <v>2969474</v>
      </c>
      <c r="S29" s="8"/>
      <c r="T29" s="8"/>
      <c r="U29" s="8"/>
      <c r="V29" s="8"/>
      <c r="W29" s="8">
        <v>7919543</v>
      </c>
      <c r="X29" s="8">
        <v>14618374</v>
      </c>
      <c r="Y29" s="8">
        <v>-6698831</v>
      </c>
      <c r="Z29" s="2">
        <v>-45.82</v>
      </c>
      <c r="AA29" s="6">
        <v>19491163</v>
      </c>
    </row>
    <row r="30" spans="1:27" ht="13.5">
      <c r="A30" s="25" t="s">
        <v>54</v>
      </c>
      <c r="B30" s="24"/>
      <c r="C30" s="6">
        <v>186352</v>
      </c>
      <c r="D30" s="6"/>
      <c r="E30" s="7">
        <v>31289</v>
      </c>
      <c r="F30" s="8">
        <v>31289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>
        <v>29304</v>
      </c>
      <c r="R30" s="8">
        <v>29304</v>
      </c>
      <c r="S30" s="8"/>
      <c r="T30" s="8"/>
      <c r="U30" s="8"/>
      <c r="V30" s="8"/>
      <c r="W30" s="8">
        <v>29304</v>
      </c>
      <c r="X30" s="8">
        <v>23468</v>
      </c>
      <c r="Y30" s="8">
        <v>5836</v>
      </c>
      <c r="Z30" s="2">
        <v>24.87</v>
      </c>
      <c r="AA30" s="6">
        <v>31289</v>
      </c>
    </row>
    <row r="31" spans="1:27" ht="13.5">
      <c r="A31" s="25" t="s">
        <v>55</v>
      </c>
      <c r="B31" s="24"/>
      <c r="C31" s="6">
        <v>5928591</v>
      </c>
      <c r="D31" s="6"/>
      <c r="E31" s="7">
        <v>6969516</v>
      </c>
      <c r="F31" s="8">
        <v>6969516</v>
      </c>
      <c r="G31" s="8">
        <v>317790</v>
      </c>
      <c r="H31" s="8">
        <v>431570</v>
      </c>
      <c r="I31" s="8">
        <v>602359</v>
      </c>
      <c r="J31" s="8">
        <v>1351719</v>
      </c>
      <c r="K31" s="8">
        <v>616475</v>
      </c>
      <c r="L31" s="8">
        <v>754315</v>
      </c>
      <c r="M31" s="8">
        <v>2343954</v>
      </c>
      <c r="N31" s="8">
        <v>3714744</v>
      </c>
      <c r="O31" s="8">
        <v>515244</v>
      </c>
      <c r="P31" s="8">
        <v>179125</v>
      </c>
      <c r="Q31" s="8">
        <v>2417400</v>
      </c>
      <c r="R31" s="8">
        <v>3111769</v>
      </c>
      <c r="S31" s="8"/>
      <c r="T31" s="8"/>
      <c r="U31" s="8"/>
      <c r="V31" s="8"/>
      <c r="W31" s="8">
        <v>8178232</v>
      </c>
      <c r="X31" s="8">
        <v>5227176</v>
      </c>
      <c r="Y31" s="8">
        <v>2951056</v>
      </c>
      <c r="Z31" s="2">
        <v>56.46</v>
      </c>
      <c r="AA31" s="6">
        <v>6969516</v>
      </c>
    </row>
    <row r="32" spans="1:27" ht="13.5">
      <c r="A32" s="25" t="s">
        <v>43</v>
      </c>
      <c r="B32" s="24"/>
      <c r="C32" s="6"/>
      <c r="D32" s="6"/>
      <c r="E32" s="7">
        <v>82385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2"/>
      <c r="AA32" s="6"/>
    </row>
    <row r="33" spans="1:27" ht="13.5">
      <c r="A33" s="25" t="s">
        <v>56</v>
      </c>
      <c r="B33" s="24"/>
      <c r="C33" s="6">
        <v>15572039</v>
      </c>
      <c r="D33" s="6"/>
      <c r="E33" s="7">
        <v>12120040</v>
      </c>
      <c r="F33" s="8">
        <v>8593250</v>
      </c>
      <c r="G33" s="8">
        <v>577414</v>
      </c>
      <c r="H33" s="8">
        <v>537513</v>
      </c>
      <c r="I33" s="8">
        <v>463567</v>
      </c>
      <c r="J33" s="8">
        <v>1578494</v>
      </c>
      <c r="K33" s="8">
        <v>437890</v>
      </c>
      <c r="L33" s="8">
        <v>632533</v>
      </c>
      <c r="M33" s="8">
        <v>701705</v>
      </c>
      <c r="N33" s="8">
        <v>1772128</v>
      </c>
      <c r="O33" s="8">
        <v>605906</v>
      </c>
      <c r="P33" s="8">
        <v>1441264</v>
      </c>
      <c r="Q33" s="8">
        <v>684242</v>
      </c>
      <c r="R33" s="8">
        <v>2731412</v>
      </c>
      <c r="S33" s="8"/>
      <c r="T33" s="8"/>
      <c r="U33" s="8"/>
      <c r="V33" s="8"/>
      <c r="W33" s="8">
        <v>6082034</v>
      </c>
      <c r="X33" s="8">
        <v>6445028</v>
      </c>
      <c r="Y33" s="8">
        <v>-362994</v>
      </c>
      <c r="Z33" s="2">
        <v>-5.63</v>
      </c>
      <c r="AA33" s="6">
        <v>8593250</v>
      </c>
    </row>
    <row r="34" spans="1:27" ht="13.5">
      <c r="A34" s="23" t="s">
        <v>57</v>
      </c>
      <c r="B34" s="29"/>
      <c r="C34" s="6"/>
      <c r="D34" s="6"/>
      <c r="E34" s="7">
        <v>-1</v>
      </c>
      <c r="F34" s="8">
        <v>-1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>
        <v>-1</v>
      </c>
      <c r="Y34" s="8">
        <v>1</v>
      </c>
      <c r="Z34" s="2">
        <v>-100</v>
      </c>
      <c r="AA34" s="6">
        <v>-1</v>
      </c>
    </row>
    <row r="35" spans="1:27" ht="12.75">
      <c r="A35" s="40" t="s">
        <v>58</v>
      </c>
      <c r="B35" s="32"/>
      <c r="C35" s="33">
        <f aca="true" t="shared" si="1" ref="C35:Y35">SUM(C24:C34)</f>
        <v>136038930</v>
      </c>
      <c r="D35" s="33">
        <f>SUM(D24:D34)</f>
        <v>0</v>
      </c>
      <c r="E35" s="34">
        <f t="shared" si="1"/>
        <v>154826698</v>
      </c>
      <c r="F35" s="35">
        <f t="shared" si="1"/>
        <v>145129829</v>
      </c>
      <c r="G35" s="35">
        <f t="shared" si="1"/>
        <v>4231455</v>
      </c>
      <c r="H35" s="35">
        <f t="shared" si="1"/>
        <v>4674802</v>
      </c>
      <c r="I35" s="35">
        <f t="shared" si="1"/>
        <v>4596988</v>
      </c>
      <c r="J35" s="35">
        <f t="shared" si="1"/>
        <v>13503245</v>
      </c>
      <c r="K35" s="35">
        <f t="shared" si="1"/>
        <v>4321244</v>
      </c>
      <c r="L35" s="35">
        <f t="shared" si="1"/>
        <v>6037525</v>
      </c>
      <c r="M35" s="35">
        <f t="shared" si="1"/>
        <v>10120099</v>
      </c>
      <c r="N35" s="35">
        <f t="shared" si="1"/>
        <v>20478868</v>
      </c>
      <c r="O35" s="35">
        <f t="shared" si="1"/>
        <v>37543998</v>
      </c>
      <c r="P35" s="35">
        <f t="shared" si="1"/>
        <v>1989094</v>
      </c>
      <c r="Q35" s="35">
        <f t="shared" si="1"/>
        <v>9388480</v>
      </c>
      <c r="R35" s="35">
        <f t="shared" si="1"/>
        <v>48921572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82903685</v>
      </c>
      <c r="X35" s="35">
        <f t="shared" si="1"/>
        <v>92922626</v>
      </c>
      <c r="Y35" s="35">
        <f t="shared" si="1"/>
        <v>-10018941</v>
      </c>
      <c r="Z35" s="36">
        <f>+IF(X35&lt;&gt;0,+(Y35/X35)*100,0)</f>
        <v>-10.782025251847704</v>
      </c>
      <c r="AA35" s="33">
        <f>SUM(AA24:AA34)</f>
        <v>145129829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-36789177</v>
      </c>
      <c r="D37" s="46">
        <f>+D21-D35</f>
        <v>0</v>
      </c>
      <c r="E37" s="47">
        <f t="shared" si="2"/>
        <v>-41269759</v>
      </c>
      <c r="F37" s="48">
        <f t="shared" si="2"/>
        <v>-11470158</v>
      </c>
      <c r="G37" s="48">
        <f t="shared" si="2"/>
        <v>70576359</v>
      </c>
      <c r="H37" s="48">
        <f t="shared" si="2"/>
        <v>-90073</v>
      </c>
      <c r="I37" s="48">
        <f t="shared" si="2"/>
        <v>-50725619</v>
      </c>
      <c r="J37" s="48">
        <f t="shared" si="2"/>
        <v>19760667</v>
      </c>
      <c r="K37" s="48">
        <f t="shared" si="2"/>
        <v>-13824774</v>
      </c>
      <c r="L37" s="48">
        <f t="shared" si="2"/>
        <v>-8989122</v>
      </c>
      <c r="M37" s="48">
        <f t="shared" si="2"/>
        <v>3665947</v>
      </c>
      <c r="N37" s="48">
        <f t="shared" si="2"/>
        <v>-19147949</v>
      </c>
      <c r="O37" s="48">
        <f t="shared" si="2"/>
        <v>10243513</v>
      </c>
      <c r="P37" s="48">
        <f t="shared" si="2"/>
        <v>-20784852</v>
      </c>
      <c r="Q37" s="48">
        <f t="shared" si="2"/>
        <v>41017400</v>
      </c>
      <c r="R37" s="48">
        <f t="shared" si="2"/>
        <v>30476061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31088779</v>
      </c>
      <c r="X37" s="48">
        <f>IF(F21=F35,0,X21-X35)</f>
        <v>-4218901</v>
      </c>
      <c r="Y37" s="48">
        <f t="shared" si="2"/>
        <v>35307680</v>
      </c>
      <c r="Z37" s="49">
        <f>+IF(X37&lt;&gt;0,+(Y37/X37)*100,0)</f>
        <v>-836.892830621055</v>
      </c>
      <c r="AA37" s="46">
        <f>+AA21-AA35</f>
        <v>-11470158</v>
      </c>
    </row>
    <row r="38" spans="1:27" ht="22.5" customHeight="1">
      <c r="A38" s="50" t="s">
        <v>60</v>
      </c>
      <c r="B38" s="29"/>
      <c r="C38" s="6">
        <v>9109773</v>
      </c>
      <c r="D38" s="6"/>
      <c r="E38" s="7">
        <v>14975001</v>
      </c>
      <c r="F38" s="8">
        <v>14975001</v>
      </c>
      <c r="G38" s="8"/>
      <c r="H38" s="8"/>
      <c r="I38" s="8"/>
      <c r="J38" s="8"/>
      <c r="K38" s="8"/>
      <c r="L38" s="8"/>
      <c r="M38" s="8"/>
      <c r="N38" s="8"/>
      <c r="O38" s="8">
        <v>1248</v>
      </c>
      <c r="P38" s="8"/>
      <c r="Q38" s="8">
        <v>4062424</v>
      </c>
      <c r="R38" s="8">
        <v>4063672</v>
      </c>
      <c r="S38" s="8"/>
      <c r="T38" s="8"/>
      <c r="U38" s="8"/>
      <c r="V38" s="8"/>
      <c r="W38" s="8">
        <v>4063672</v>
      </c>
      <c r="X38" s="8">
        <v>11231249</v>
      </c>
      <c r="Y38" s="8">
        <v>-7167577</v>
      </c>
      <c r="Z38" s="2">
        <v>-63.82</v>
      </c>
      <c r="AA38" s="6">
        <v>14975001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-27679404</v>
      </c>
      <c r="D41" s="56">
        <f>SUM(D37:D40)</f>
        <v>0</v>
      </c>
      <c r="E41" s="57">
        <f t="shared" si="3"/>
        <v>-26294758</v>
      </c>
      <c r="F41" s="58">
        <f t="shared" si="3"/>
        <v>3504843</v>
      </c>
      <c r="G41" s="58">
        <f t="shared" si="3"/>
        <v>70576359</v>
      </c>
      <c r="H41" s="58">
        <f t="shared" si="3"/>
        <v>-90073</v>
      </c>
      <c r="I41" s="58">
        <f t="shared" si="3"/>
        <v>-50725619</v>
      </c>
      <c r="J41" s="58">
        <f t="shared" si="3"/>
        <v>19760667</v>
      </c>
      <c r="K41" s="58">
        <f t="shared" si="3"/>
        <v>-13824774</v>
      </c>
      <c r="L41" s="58">
        <f t="shared" si="3"/>
        <v>-8989122</v>
      </c>
      <c r="M41" s="58">
        <f t="shared" si="3"/>
        <v>3665947</v>
      </c>
      <c r="N41" s="58">
        <f t="shared" si="3"/>
        <v>-19147949</v>
      </c>
      <c r="O41" s="58">
        <f t="shared" si="3"/>
        <v>10244761</v>
      </c>
      <c r="P41" s="58">
        <f t="shared" si="3"/>
        <v>-20784852</v>
      </c>
      <c r="Q41" s="58">
        <f t="shared" si="3"/>
        <v>45079824</v>
      </c>
      <c r="R41" s="58">
        <f t="shared" si="3"/>
        <v>34539733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35152451</v>
      </c>
      <c r="X41" s="58">
        <f t="shared" si="3"/>
        <v>7012348</v>
      </c>
      <c r="Y41" s="58">
        <f t="shared" si="3"/>
        <v>28140103</v>
      </c>
      <c r="Z41" s="59">
        <f>+IF(X41&lt;&gt;0,+(Y41/X41)*100,0)</f>
        <v>401.2935895366288</v>
      </c>
      <c r="AA41" s="56">
        <f>SUM(AA37:AA40)</f>
        <v>3504843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-27679404</v>
      </c>
      <c r="D43" s="64">
        <f>+D41-D42</f>
        <v>0</v>
      </c>
      <c r="E43" s="65">
        <f t="shared" si="4"/>
        <v>-26294758</v>
      </c>
      <c r="F43" s="66">
        <f t="shared" si="4"/>
        <v>3504843</v>
      </c>
      <c r="G43" s="66">
        <f t="shared" si="4"/>
        <v>70576359</v>
      </c>
      <c r="H43" s="66">
        <f t="shared" si="4"/>
        <v>-90073</v>
      </c>
      <c r="I43" s="66">
        <f t="shared" si="4"/>
        <v>-50725619</v>
      </c>
      <c r="J43" s="66">
        <f t="shared" si="4"/>
        <v>19760667</v>
      </c>
      <c r="K43" s="66">
        <f t="shared" si="4"/>
        <v>-13824774</v>
      </c>
      <c r="L43" s="66">
        <f t="shared" si="4"/>
        <v>-8989122</v>
      </c>
      <c r="M43" s="66">
        <f t="shared" si="4"/>
        <v>3665947</v>
      </c>
      <c r="N43" s="66">
        <f t="shared" si="4"/>
        <v>-19147949</v>
      </c>
      <c r="O43" s="66">
        <f t="shared" si="4"/>
        <v>10244761</v>
      </c>
      <c r="P43" s="66">
        <f t="shared" si="4"/>
        <v>-20784852</v>
      </c>
      <c r="Q43" s="66">
        <f t="shared" si="4"/>
        <v>45079824</v>
      </c>
      <c r="R43" s="66">
        <f t="shared" si="4"/>
        <v>34539733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35152451</v>
      </c>
      <c r="X43" s="66">
        <f t="shared" si="4"/>
        <v>7012348</v>
      </c>
      <c r="Y43" s="66">
        <f t="shared" si="4"/>
        <v>28140103</v>
      </c>
      <c r="Z43" s="67">
        <f>+IF(X43&lt;&gt;0,+(Y43/X43)*100,0)</f>
        <v>401.2935895366288</v>
      </c>
      <c r="AA43" s="64">
        <f>+AA41-AA42</f>
        <v>3504843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-27679404</v>
      </c>
      <c r="D45" s="56">
        <f>SUM(D43:D44)</f>
        <v>0</v>
      </c>
      <c r="E45" s="57">
        <f t="shared" si="5"/>
        <v>-26294758</v>
      </c>
      <c r="F45" s="58">
        <f t="shared" si="5"/>
        <v>3504843</v>
      </c>
      <c r="G45" s="58">
        <f t="shared" si="5"/>
        <v>70576359</v>
      </c>
      <c r="H45" s="58">
        <f t="shared" si="5"/>
        <v>-90073</v>
      </c>
      <c r="I45" s="58">
        <f t="shared" si="5"/>
        <v>-50725619</v>
      </c>
      <c r="J45" s="58">
        <f t="shared" si="5"/>
        <v>19760667</v>
      </c>
      <c r="K45" s="58">
        <f t="shared" si="5"/>
        <v>-13824774</v>
      </c>
      <c r="L45" s="58">
        <f t="shared" si="5"/>
        <v>-8989122</v>
      </c>
      <c r="M45" s="58">
        <f t="shared" si="5"/>
        <v>3665947</v>
      </c>
      <c r="N45" s="58">
        <f t="shared" si="5"/>
        <v>-19147949</v>
      </c>
      <c r="O45" s="58">
        <f t="shared" si="5"/>
        <v>10244761</v>
      </c>
      <c r="P45" s="58">
        <f t="shared" si="5"/>
        <v>-20784852</v>
      </c>
      <c r="Q45" s="58">
        <f t="shared" si="5"/>
        <v>45079824</v>
      </c>
      <c r="R45" s="58">
        <f t="shared" si="5"/>
        <v>34539733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35152451</v>
      </c>
      <c r="X45" s="58">
        <f t="shared" si="5"/>
        <v>7012348</v>
      </c>
      <c r="Y45" s="58">
        <f t="shared" si="5"/>
        <v>28140103</v>
      </c>
      <c r="Z45" s="59">
        <f>+IF(X45&lt;&gt;0,+(Y45/X45)*100,0)</f>
        <v>401.2935895366288</v>
      </c>
      <c r="AA45" s="56">
        <f>SUM(AA43:AA44)</f>
        <v>3504843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-27679404</v>
      </c>
      <c r="D47" s="71">
        <f>SUM(D45:D46)</f>
        <v>0</v>
      </c>
      <c r="E47" s="72">
        <f t="shared" si="6"/>
        <v>-26294758</v>
      </c>
      <c r="F47" s="73">
        <f t="shared" si="6"/>
        <v>3504843</v>
      </c>
      <c r="G47" s="73">
        <f t="shared" si="6"/>
        <v>70576359</v>
      </c>
      <c r="H47" s="74">
        <f t="shared" si="6"/>
        <v>-90073</v>
      </c>
      <c r="I47" s="74">
        <f t="shared" si="6"/>
        <v>-50725619</v>
      </c>
      <c r="J47" s="74">
        <f t="shared" si="6"/>
        <v>19760667</v>
      </c>
      <c r="K47" s="74">
        <f t="shared" si="6"/>
        <v>-13824774</v>
      </c>
      <c r="L47" s="74">
        <f t="shared" si="6"/>
        <v>-8989122</v>
      </c>
      <c r="M47" s="73">
        <f t="shared" si="6"/>
        <v>3665947</v>
      </c>
      <c r="N47" s="73">
        <f t="shared" si="6"/>
        <v>-19147949</v>
      </c>
      <c r="O47" s="74">
        <f t="shared" si="6"/>
        <v>10244761</v>
      </c>
      <c r="P47" s="74">
        <f t="shared" si="6"/>
        <v>-20784852</v>
      </c>
      <c r="Q47" s="74">
        <f t="shared" si="6"/>
        <v>45079824</v>
      </c>
      <c r="R47" s="74">
        <f t="shared" si="6"/>
        <v>34539733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35152451</v>
      </c>
      <c r="X47" s="74">
        <f t="shared" si="6"/>
        <v>7012348</v>
      </c>
      <c r="Y47" s="74">
        <f t="shared" si="6"/>
        <v>28140103</v>
      </c>
      <c r="Z47" s="75">
        <f>+IF(X47&lt;&gt;0,+(Y47/X47)*100,0)</f>
        <v>401.2935895366288</v>
      </c>
      <c r="AA47" s="76">
        <f>SUM(AA45:AA46)</f>
        <v>3504843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81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101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-76193</v>
      </c>
      <c r="D5" s="6"/>
      <c r="E5" s="7">
        <v>346268</v>
      </c>
      <c r="F5" s="8">
        <v>346268</v>
      </c>
      <c r="G5" s="8">
        <v>598766</v>
      </c>
      <c r="H5" s="8">
        <v>-42008</v>
      </c>
      <c r="I5" s="8"/>
      <c r="J5" s="8">
        <v>556758</v>
      </c>
      <c r="K5" s="8">
        <v>-45844</v>
      </c>
      <c r="L5" s="8">
        <v>-45913</v>
      </c>
      <c r="M5" s="8">
        <v>-38042</v>
      </c>
      <c r="N5" s="8">
        <v>-129799</v>
      </c>
      <c r="O5" s="8">
        <v>-38091</v>
      </c>
      <c r="P5" s="8">
        <v>1594538</v>
      </c>
      <c r="Q5" s="8">
        <v>750377</v>
      </c>
      <c r="R5" s="8">
        <v>2306824</v>
      </c>
      <c r="S5" s="8"/>
      <c r="T5" s="8"/>
      <c r="U5" s="8"/>
      <c r="V5" s="8"/>
      <c r="W5" s="8">
        <v>2733783</v>
      </c>
      <c r="X5" s="8">
        <v>201245</v>
      </c>
      <c r="Y5" s="8">
        <v>2532538</v>
      </c>
      <c r="Z5" s="2">
        <v>1258.44</v>
      </c>
      <c r="AA5" s="6">
        <v>346268</v>
      </c>
    </row>
    <row r="6" spans="1:27" ht="13.5">
      <c r="A6" s="23" t="s">
        <v>32</v>
      </c>
      <c r="B6" s="24"/>
      <c r="C6" s="6">
        <v>25976706</v>
      </c>
      <c r="D6" s="6"/>
      <c r="E6" s="7">
        <v>38254250</v>
      </c>
      <c r="F6" s="8">
        <v>38254250</v>
      </c>
      <c r="G6" s="8">
        <v>2561372</v>
      </c>
      <c r="H6" s="8">
        <v>3123272</v>
      </c>
      <c r="I6" s="8"/>
      <c r="J6" s="8">
        <v>5684644</v>
      </c>
      <c r="K6" s="8">
        <v>2265209</v>
      </c>
      <c r="L6" s="8">
        <v>2379776</v>
      </c>
      <c r="M6" s="8">
        <v>3483202</v>
      </c>
      <c r="N6" s="8">
        <v>8128187</v>
      </c>
      <c r="O6" s="8">
        <v>4851216</v>
      </c>
      <c r="P6" s="8">
        <v>4109786</v>
      </c>
      <c r="Q6" s="8">
        <v>-1997696</v>
      </c>
      <c r="R6" s="8">
        <v>6963306</v>
      </c>
      <c r="S6" s="8"/>
      <c r="T6" s="8"/>
      <c r="U6" s="8"/>
      <c r="V6" s="8"/>
      <c r="W6" s="8">
        <v>20776137</v>
      </c>
      <c r="X6" s="8">
        <v>32779179</v>
      </c>
      <c r="Y6" s="8">
        <v>-12003042</v>
      </c>
      <c r="Z6" s="2">
        <v>-36.62</v>
      </c>
      <c r="AA6" s="6">
        <v>38254250</v>
      </c>
    </row>
    <row r="7" spans="1:27" ht="13.5">
      <c r="A7" s="25" t="s">
        <v>33</v>
      </c>
      <c r="B7" s="24"/>
      <c r="C7" s="6">
        <v>13249155</v>
      </c>
      <c r="D7" s="6"/>
      <c r="E7" s="7">
        <v>14110659</v>
      </c>
      <c r="F7" s="8">
        <v>11994459</v>
      </c>
      <c r="G7" s="8">
        <v>1154926</v>
      </c>
      <c r="H7" s="8">
        <v>845900</v>
      </c>
      <c r="I7" s="8"/>
      <c r="J7" s="8">
        <v>2000826</v>
      </c>
      <c r="K7" s="8">
        <v>775003</v>
      </c>
      <c r="L7" s="8">
        <v>1255425</v>
      </c>
      <c r="M7" s="8">
        <v>2217182</v>
      </c>
      <c r="N7" s="8">
        <v>4247610</v>
      </c>
      <c r="O7" s="8">
        <v>2836636</v>
      </c>
      <c r="P7" s="8">
        <v>2309921</v>
      </c>
      <c r="Q7" s="8">
        <v>-1320256</v>
      </c>
      <c r="R7" s="8">
        <v>3826301</v>
      </c>
      <c r="S7" s="8"/>
      <c r="T7" s="8"/>
      <c r="U7" s="8"/>
      <c r="V7" s="8"/>
      <c r="W7" s="8">
        <v>10074737</v>
      </c>
      <c r="X7" s="8">
        <v>-4858241</v>
      </c>
      <c r="Y7" s="8">
        <v>14932978</v>
      </c>
      <c r="Z7" s="2">
        <v>-307.37</v>
      </c>
      <c r="AA7" s="6">
        <v>11994459</v>
      </c>
    </row>
    <row r="8" spans="1:27" ht="13.5">
      <c r="A8" s="25" t="s">
        <v>34</v>
      </c>
      <c r="B8" s="24"/>
      <c r="C8" s="6">
        <v>8359849</v>
      </c>
      <c r="D8" s="6"/>
      <c r="E8" s="7">
        <v>8941406</v>
      </c>
      <c r="F8" s="8">
        <v>7695590</v>
      </c>
      <c r="G8" s="8">
        <v>835287</v>
      </c>
      <c r="H8" s="8">
        <v>829339</v>
      </c>
      <c r="I8" s="8"/>
      <c r="J8" s="8">
        <v>1664626</v>
      </c>
      <c r="K8" s="8">
        <v>819360</v>
      </c>
      <c r="L8" s="8">
        <v>818019</v>
      </c>
      <c r="M8" s="8">
        <v>1790094</v>
      </c>
      <c r="N8" s="8">
        <v>3427473</v>
      </c>
      <c r="O8" s="8">
        <v>1806721</v>
      </c>
      <c r="P8" s="8">
        <v>1787522</v>
      </c>
      <c r="Q8" s="8">
        <v>-1117622</v>
      </c>
      <c r="R8" s="8">
        <v>2476621</v>
      </c>
      <c r="S8" s="8"/>
      <c r="T8" s="8"/>
      <c r="U8" s="8"/>
      <c r="V8" s="8"/>
      <c r="W8" s="8">
        <v>7568720</v>
      </c>
      <c r="X8" s="8">
        <v>6372112</v>
      </c>
      <c r="Y8" s="8">
        <v>1196608</v>
      </c>
      <c r="Z8" s="2">
        <v>18.78</v>
      </c>
      <c r="AA8" s="6">
        <v>7695590</v>
      </c>
    </row>
    <row r="9" spans="1:27" ht="13.5">
      <c r="A9" s="25" t="s">
        <v>35</v>
      </c>
      <c r="B9" s="24"/>
      <c r="C9" s="6">
        <v>5578901</v>
      </c>
      <c r="D9" s="6"/>
      <c r="E9" s="7">
        <v>6350038</v>
      </c>
      <c r="F9" s="8">
        <v>5104222</v>
      </c>
      <c r="G9" s="8">
        <v>575812</v>
      </c>
      <c r="H9" s="8">
        <v>568699</v>
      </c>
      <c r="I9" s="8"/>
      <c r="J9" s="8">
        <v>1144511</v>
      </c>
      <c r="K9" s="8">
        <v>560373</v>
      </c>
      <c r="L9" s="8">
        <v>559345</v>
      </c>
      <c r="M9" s="8">
        <v>1240823</v>
      </c>
      <c r="N9" s="8">
        <v>2360541</v>
      </c>
      <c r="O9" s="8">
        <v>1240560</v>
      </c>
      <c r="P9" s="8">
        <v>1241488</v>
      </c>
      <c r="Q9" s="8">
        <v>-802948</v>
      </c>
      <c r="R9" s="8">
        <v>1679100</v>
      </c>
      <c r="S9" s="8"/>
      <c r="T9" s="8"/>
      <c r="U9" s="8"/>
      <c r="V9" s="8"/>
      <c r="W9" s="8">
        <v>5184152</v>
      </c>
      <c r="X9" s="8">
        <v>4432950</v>
      </c>
      <c r="Y9" s="8">
        <v>751202</v>
      </c>
      <c r="Z9" s="2">
        <v>16.95</v>
      </c>
      <c r="AA9" s="6">
        <v>5104222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154592</v>
      </c>
      <c r="D11" s="6"/>
      <c r="E11" s="7">
        <v>386964</v>
      </c>
      <c r="F11" s="8">
        <v>386964</v>
      </c>
      <c r="G11" s="8">
        <v>6263</v>
      </c>
      <c r="H11" s="8">
        <v>12523</v>
      </c>
      <c r="I11" s="8"/>
      <c r="J11" s="8">
        <v>18786</v>
      </c>
      <c r="K11" s="8">
        <v>13675</v>
      </c>
      <c r="L11" s="8">
        <v>16765</v>
      </c>
      <c r="M11" s="8">
        <v>5978</v>
      </c>
      <c r="N11" s="8">
        <v>36418</v>
      </c>
      <c r="O11" s="8">
        <v>7992</v>
      </c>
      <c r="P11" s="8">
        <v>11608</v>
      </c>
      <c r="Q11" s="8">
        <v>3940</v>
      </c>
      <c r="R11" s="8">
        <v>23540</v>
      </c>
      <c r="S11" s="8"/>
      <c r="T11" s="8"/>
      <c r="U11" s="8"/>
      <c r="V11" s="8"/>
      <c r="W11" s="8">
        <v>78744</v>
      </c>
      <c r="X11" s="8">
        <v>304157</v>
      </c>
      <c r="Y11" s="8">
        <v>-225413</v>
      </c>
      <c r="Z11" s="2">
        <v>-74.11</v>
      </c>
      <c r="AA11" s="6">
        <v>386964</v>
      </c>
    </row>
    <row r="12" spans="1:27" ht="13.5">
      <c r="A12" s="25" t="s">
        <v>37</v>
      </c>
      <c r="B12" s="29"/>
      <c r="C12" s="6">
        <v>142490</v>
      </c>
      <c r="D12" s="6"/>
      <c r="E12" s="7">
        <v>570000</v>
      </c>
      <c r="F12" s="8">
        <v>570000</v>
      </c>
      <c r="G12" s="8">
        <v>4279</v>
      </c>
      <c r="H12" s="8">
        <v>14369</v>
      </c>
      <c r="I12" s="8"/>
      <c r="J12" s="8">
        <v>18648</v>
      </c>
      <c r="K12" s="8">
        <v>8028</v>
      </c>
      <c r="L12" s="8">
        <v>2626</v>
      </c>
      <c r="M12" s="8">
        <v>661393</v>
      </c>
      <c r="N12" s="8">
        <v>672047</v>
      </c>
      <c r="O12" s="8">
        <v>10669</v>
      </c>
      <c r="P12" s="8">
        <v>1184</v>
      </c>
      <c r="Q12" s="8"/>
      <c r="R12" s="8">
        <v>11853</v>
      </c>
      <c r="S12" s="8"/>
      <c r="T12" s="8"/>
      <c r="U12" s="8"/>
      <c r="V12" s="8"/>
      <c r="W12" s="8">
        <v>702548</v>
      </c>
      <c r="X12" s="8">
        <v>513081</v>
      </c>
      <c r="Y12" s="8">
        <v>189467</v>
      </c>
      <c r="Z12" s="2">
        <v>36.93</v>
      </c>
      <c r="AA12" s="6">
        <v>570000</v>
      </c>
    </row>
    <row r="13" spans="1:27" ht="13.5">
      <c r="A13" s="23" t="s">
        <v>38</v>
      </c>
      <c r="B13" s="29"/>
      <c r="C13" s="6"/>
      <c r="D13" s="6"/>
      <c r="E13" s="7">
        <v>3575186</v>
      </c>
      <c r="F13" s="8">
        <v>1575186</v>
      </c>
      <c r="G13" s="8"/>
      <c r="H13" s="8"/>
      <c r="I13" s="8"/>
      <c r="J13" s="8"/>
      <c r="K13" s="8"/>
      <c r="L13" s="8"/>
      <c r="M13" s="8"/>
      <c r="N13" s="8"/>
      <c r="O13" s="8">
        <v>2797402</v>
      </c>
      <c r="P13" s="8">
        <v>360</v>
      </c>
      <c r="Q13" s="8">
        <v>-1401963</v>
      </c>
      <c r="R13" s="8">
        <v>1395799</v>
      </c>
      <c r="S13" s="8"/>
      <c r="T13" s="8"/>
      <c r="U13" s="8"/>
      <c r="V13" s="8"/>
      <c r="W13" s="8">
        <v>1395799</v>
      </c>
      <c r="X13" s="8">
        <v>1845462</v>
      </c>
      <c r="Y13" s="8">
        <v>-449663</v>
      </c>
      <c r="Z13" s="2">
        <v>-24.37</v>
      </c>
      <c r="AA13" s="6">
        <v>1575186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6138526</v>
      </c>
      <c r="D15" s="6"/>
      <c r="E15" s="7">
        <v>7515144</v>
      </c>
      <c r="F15" s="8">
        <v>30744144</v>
      </c>
      <c r="G15" s="8">
        <v>477748</v>
      </c>
      <c r="H15" s="8">
        <v>454378</v>
      </c>
      <c r="I15" s="8"/>
      <c r="J15" s="8">
        <v>932126</v>
      </c>
      <c r="K15" s="8">
        <v>440565</v>
      </c>
      <c r="L15" s="8">
        <v>339130</v>
      </c>
      <c r="M15" s="8">
        <v>290900</v>
      </c>
      <c r="N15" s="8">
        <v>1070595</v>
      </c>
      <c r="O15" s="8">
        <v>349900</v>
      </c>
      <c r="P15" s="8">
        <v>721</v>
      </c>
      <c r="Q15" s="8">
        <v>66</v>
      </c>
      <c r="R15" s="8">
        <v>350687</v>
      </c>
      <c r="S15" s="8"/>
      <c r="T15" s="8"/>
      <c r="U15" s="8"/>
      <c r="V15" s="8"/>
      <c r="W15" s="8">
        <v>2353408</v>
      </c>
      <c r="X15" s="8">
        <v>11455143</v>
      </c>
      <c r="Y15" s="8">
        <v>-9101735</v>
      </c>
      <c r="Z15" s="2">
        <v>-79.46</v>
      </c>
      <c r="AA15" s="6">
        <v>30744144</v>
      </c>
    </row>
    <row r="16" spans="1:27" ht="13.5">
      <c r="A16" s="23" t="s">
        <v>41</v>
      </c>
      <c r="B16" s="29"/>
      <c r="C16" s="6">
        <v>1334998</v>
      </c>
      <c r="D16" s="6"/>
      <c r="E16" s="7">
        <v>2391827</v>
      </c>
      <c r="F16" s="8">
        <v>2391827</v>
      </c>
      <c r="G16" s="8">
        <v>59685</v>
      </c>
      <c r="H16" s="8">
        <v>67361</v>
      </c>
      <c r="I16" s="8"/>
      <c r="J16" s="8">
        <v>127046</v>
      </c>
      <c r="K16" s="8">
        <v>61427</v>
      </c>
      <c r="L16" s="8">
        <v>57666</v>
      </c>
      <c r="M16" s="8">
        <v>46065</v>
      </c>
      <c r="N16" s="8">
        <v>165158</v>
      </c>
      <c r="O16" s="8">
        <v>42566</v>
      </c>
      <c r="P16" s="8">
        <v>47200</v>
      </c>
      <c r="Q16" s="8">
        <v>30029</v>
      </c>
      <c r="R16" s="8">
        <v>119795</v>
      </c>
      <c r="S16" s="8"/>
      <c r="T16" s="8"/>
      <c r="U16" s="8"/>
      <c r="V16" s="8"/>
      <c r="W16" s="8">
        <v>411999</v>
      </c>
      <c r="X16" s="8">
        <v>1713384</v>
      </c>
      <c r="Y16" s="8">
        <v>-1301385</v>
      </c>
      <c r="Z16" s="2">
        <v>-75.95</v>
      </c>
      <c r="AA16" s="6">
        <v>2391827</v>
      </c>
    </row>
    <row r="17" spans="1:27" ht="13.5">
      <c r="A17" s="23" t="s">
        <v>42</v>
      </c>
      <c r="B17" s="29"/>
      <c r="C17" s="6"/>
      <c r="D17" s="6"/>
      <c r="E17" s="7">
        <v>359140</v>
      </c>
      <c r="F17" s="8">
        <v>1399218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>
        <v>529376</v>
      </c>
      <c r="Y17" s="8">
        <v>-529376</v>
      </c>
      <c r="Z17" s="2">
        <v>-100</v>
      </c>
      <c r="AA17" s="6">
        <v>1399218</v>
      </c>
    </row>
    <row r="18" spans="1:27" ht="13.5">
      <c r="A18" s="23" t="s">
        <v>43</v>
      </c>
      <c r="B18" s="29"/>
      <c r="C18" s="6">
        <v>47229000</v>
      </c>
      <c r="D18" s="6"/>
      <c r="E18" s="7">
        <v>53138500</v>
      </c>
      <c r="F18" s="8">
        <v>54255500</v>
      </c>
      <c r="G18" s="8">
        <v>20615000</v>
      </c>
      <c r="H18" s="8">
        <v>2250000</v>
      </c>
      <c r="I18" s="8"/>
      <c r="J18" s="8">
        <v>22865000</v>
      </c>
      <c r="K18" s="8"/>
      <c r="L18" s="8"/>
      <c r="M18" s="8">
        <v>8606000</v>
      </c>
      <c r="N18" s="8">
        <v>8606000</v>
      </c>
      <c r="O18" s="8"/>
      <c r="P18" s="8"/>
      <c r="Q18" s="8"/>
      <c r="R18" s="8"/>
      <c r="S18" s="8"/>
      <c r="T18" s="8"/>
      <c r="U18" s="8"/>
      <c r="V18" s="8"/>
      <c r="W18" s="8">
        <v>31471000</v>
      </c>
      <c r="X18" s="8">
        <v>53417750</v>
      </c>
      <c r="Y18" s="8">
        <v>-21946750</v>
      </c>
      <c r="Z18" s="2">
        <v>-41.09</v>
      </c>
      <c r="AA18" s="6">
        <v>54255500</v>
      </c>
    </row>
    <row r="19" spans="1:27" ht="13.5">
      <c r="A19" s="23" t="s">
        <v>44</v>
      </c>
      <c r="B19" s="29"/>
      <c r="C19" s="6">
        <v>11457034</v>
      </c>
      <c r="D19" s="6"/>
      <c r="E19" s="7">
        <v>18301057</v>
      </c>
      <c r="F19" s="26">
        <v>16694414</v>
      </c>
      <c r="G19" s="26">
        <v>2052586</v>
      </c>
      <c r="H19" s="26">
        <v>2174937</v>
      </c>
      <c r="I19" s="26"/>
      <c r="J19" s="26">
        <v>4227523</v>
      </c>
      <c r="K19" s="26">
        <v>892124</v>
      </c>
      <c r="L19" s="26">
        <v>955909</v>
      </c>
      <c r="M19" s="26">
        <v>1691623</v>
      </c>
      <c r="N19" s="26">
        <v>3539656</v>
      </c>
      <c r="O19" s="26">
        <v>1732628</v>
      </c>
      <c r="P19" s="26">
        <v>143566</v>
      </c>
      <c r="Q19" s="26">
        <v>-1586286</v>
      </c>
      <c r="R19" s="26">
        <v>289908</v>
      </c>
      <c r="S19" s="26"/>
      <c r="T19" s="26"/>
      <c r="U19" s="26"/>
      <c r="V19" s="26"/>
      <c r="W19" s="26">
        <v>8057087</v>
      </c>
      <c r="X19" s="26">
        <v>13671604</v>
      </c>
      <c r="Y19" s="26">
        <v>-5614517</v>
      </c>
      <c r="Z19" s="27">
        <v>-41.07</v>
      </c>
      <c r="AA19" s="28">
        <v>16694414</v>
      </c>
    </row>
    <row r="20" spans="1:27" ht="13.5">
      <c r="A20" s="23" t="s">
        <v>45</v>
      </c>
      <c r="B20" s="29"/>
      <c r="C20" s="6"/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119545058</v>
      </c>
      <c r="D21" s="33">
        <f t="shared" si="0"/>
        <v>0</v>
      </c>
      <c r="E21" s="34">
        <f t="shared" si="0"/>
        <v>154240439</v>
      </c>
      <c r="F21" s="35">
        <f t="shared" si="0"/>
        <v>171412042</v>
      </c>
      <c r="G21" s="35">
        <f t="shared" si="0"/>
        <v>28941724</v>
      </c>
      <c r="H21" s="35">
        <f t="shared" si="0"/>
        <v>10298770</v>
      </c>
      <c r="I21" s="35">
        <f t="shared" si="0"/>
        <v>0</v>
      </c>
      <c r="J21" s="35">
        <f t="shared" si="0"/>
        <v>39240494</v>
      </c>
      <c r="K21" s="35">
        <f t="shared" si="0"/>
        <v>5789920</v>
      </c>
      <c r="L21" s="35">
        <f t="shared" si="0"/>
        <v>6338748</v>
      </c>
      <c r="M21" s="35">
        <f t="shared" si="0"/>
        <v>19995218</v>
      </c>
      <c r="N21" s="35">
        <f t="shared" si="0"/>
        <v>32123886</v>
      </c>
      <c r="O21" s="35">
        <f t="shared" si="0"/>
        <v>15638199</v>
      </c>
      <c r="P21" s="35">
        <f t="shared" si="0"/>
        <v>11247894</v>
      </c>
      <c r="Q21" s="35">
        <f t="shared" si="0"/>
        <v>-7442359</v>
      </c>
      <c r="R21" s="35">
        <f t="shared" si="0"/>
        <v>19443734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90808114</v>
      </c>
      <c r="X21" s="35">
        <f t="shared" si="0"/>
        <v>122377202</v>
      </c>
      <c r="Y21" s="35">
        <f t="shared" si="0"/>
        <v>-31569088</v>
      </c>
      <c r="Z21" s="36">
        <f>+IF(X21&lt;&gt;0,+(Y21/X21)*100,0)</f>
        <v>-25.796543379051922</v>
      </c>
      <c r="AA21" s="33">
        <f>SUM(AA5:AA20)</f>
        <v>171412042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43353136</v>
      </c>
      <c r="D24" s="6"/>
      <c r="E24" s="7">
        <v>58563391</v>
      </c>
      <c r="F24" s="8">
        <v>58576598</v>
      </c>
      <c r="G24" s="8">
        <v>3968098</v>
      </c>
      <c r="H24" s="8">
        <v>4099174</v>
      </c>
      <c r="I24" s="8"/>
      <c r="J24" s="8">
        <v>8067272</v>
      </c>
      <c r="K24" s="8">
        <v>3996103</v>
      </c>
      <c r="L24" s="8">
        <v>3984424</v>
      </c>
      <c r="M24" s="8">
        <v>4125597</v>
      </c>
      <c r="N24" s="8">
        <v>12106124</v>
      </c>
      <c r="O24" s="8">
        <v>4425239</v>
      </c>
      <c r="P24" s="8">
        <v>5067406</v>
      </c>
      <c r="Q24" s="8">
        <v>4410423</v>
      </c>
      <c r="R24" s="8">
        <v>13903068</v>
      </c>
      <c r="S24" s="8"/>
      <c r="T24" s="8"/>
      <c r="U24" s="8"/>
      <c r="V24" s="8"/>
      <c r="W24" s="8">
        <v>34076464</v>
      </c>
      <c r="X24" s="8">
        <v>43918376</v>
      </c>
      <c r="Y24" s="8">
        <v>-9841912</v>
      </c>
      <c r="Z24" s="2">
        <v>-22.41</v>
      </c>
      <c r="AA24" s="6">
        <v>58576598</v>
      </c>
    </row>
    <row r="25" spans="1:27" ht="13.5">
      <c r="A25" s="25" t="s">
        <v>49</v>
      </c>
      <c r="B25" s="24"/>
      <c r="C25" s="6">
        <v>4046900</v>
      </c>
      <c r="D25" s="6"/>
      <c r="E25" s="7">
        <v>4397985</v>
      </c>
      <c r="F25" s="8">
        <v>4354095</v>
      </c>
      <c r="G25" s="8">
        <v>332810</v>
      </c>
      <c r="H25" s="8">
        <v>334022</v>
      </c>
      <c r="I25" s="8"/>
      <c r="J25" s="8">
        <v>666832</v>
      </c>
      <c r="K25" s="8">
        <v>334028</v>
      </c>
      <c r="L25" s="8">
        <v>333358</v>
      </c>
      <c r="M25" s="8">
        <v>335502</v>
      </c>
      <c r="N25" s="8">
        <v>1002888</v>
      </c>
      <c r="O25" s="8">
        <v>332554</v>
      </c>
      <c r="P25" s="8">
        <v>332822</v>
      </c>
      <c r="Q25" s="8">
        <v>333626</v>
      </c>
      <c r="R25" s="8">
        <v>999002</v>
      </c>
      <c r="S25" s="8"/>
      <c r="T25" s="8"/>
      <c r="U25" s="8"/>
      <c r="V25" s="8"/>
      <c r="W25" s="8">
        <v>2668722</v>
      </c>
      <c r="X25" s="8">
        <v>3287509</v>
      </c>
      <c r="Y25" s="8">
        <v>-618787</v>
      </c>
      <c r="Z25" s="2">
        <v>-18.82</v>
      </c>
      <c r="AA25" s="6">
        <v>4354095</v>
      </c>
    </row>
    <row r="26" spans="1:27" ht="13.5">
      <c r="A26" s="25" t="s">
        <v>50</v>
      </c>
      <c r="B26" s="24"/>
      <c r="C26" s="6">
        <v>6400672</v>
      </c>
      <c r="D26" s="6"/>
      <c r="E26" s="7">
        <v>10989161</v>
      </c>
      <c r="F26" s="8">
        <v>20241933</v>
      </c>
      <c r="G26" s="8"/>
      <c r="H26" s="8"/>
      <c r="I26" s="8"/>
      <c r="J26" s="8"/>
      <c r="K26" s="8">
        <v>2452</v>
      </c>
      <c r="L26" s="8"/>
      <c r="M26" s="8"/>
      <c r="N26" s="8">
        <v>2452</v>
      </c>
      <c r="O26" s="8">
        <v>52258</v>
      </c>
      <c r="P26" s="8">
        <v>104990</v>
      </c>
      <c r="Q26" s="8"/>
      <c r="R26" s="8">
        <v>157248</v>
      </c>
      <c r="S26" s="8"/>
      <c r="T26" s="8"/>
      <c r="U26" s="8"/>
      <c r="V26" s="8"/>
      <c r="W26" s="8">
        <v>159700</v>
      </c>
      <c r="X26" s="8">
        <v>10555061</v>
      </c>
      <c r="Y26" s="8">
        <v>-10395361</v>
      </c>
      <c r="Z26" s="2">
        <v>-98.49</v>
      </c>
      <c r="AA26" s="6">
        <v>20241933</v>
      </c>
    </row>
    <row r="27" spans="1:27" ht="13.5">
      <c r="A27" s="25" t="s">
        <v>51</v>
      </c>
      <c r="B27" s="24"/>
      <c r="C27" s="6">
        <v>33488510</v>
      </c>
      <c r="D27" s="6"/>
      <c r="E27" s="7">
        <v>31837252</v>
      </c>
      <c r="F27" s="8">
        <v>31534000</v>
      </c>
      <c r="G27" s="8"/>
      <c r="H27" s="8">
        <v>39750</v>
      </c>
      <c r="I27" s="8"/>
      <c r="J27" s="8">
        <v>39750</v>
      </c>
      <c r="K27" s="8">
        <v>1010</v>
      </c>
      <c r="L27" s="8">
        <v>252750</v>
      </c>
      <c r="M27" s="8"/>
      <c r="N27" s="8">
        <v>253760</v>
      </c>
      <c r="O27" s="8">
        <v>4284</v>
      </c>
      <c r="P27" s="8">
        <v>17848</v>
      </c>
      <c r="Q27" s="8"/>
      <c r="R27" s="8">
        <v>22132</v>
      </c>
      <c r="S27" s="8"/>
      <c r="T27" s="8"/>
      <c r="U27" s="8"/>
      <c r="V27" s="8"/>
      <c r="W27" s="8">
        <v>315642</v>
      </c>
      <c r="X27" s="8">
        <v>23871882</v>
      </c>
      <c r="Y27" s="8">
        <v>-23556240</v>
      </c>
      <c r="Z27" s="2">
        <v>-98.68</v>
      </c>
      <c r="AA27" s="6">
        <v>31534000</v>
      </c>
    </row>
    <row r="28" spans="1:27" ht="13.5">
      <c r="A28" s="25" t="s">
        <v>52</v>
      </c>
      <c r="B28" s="24"/>
      <c r="C28" s="6">
        <v>12000</v>
      </c>
      <c r="D28" s="6"/>
      <c r="E28" s="7">
        <v>13200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2"/>
      <c r="AA28" s="6"/>
    </row>
    <row r="29" spans="1:27" ht="13.5">
      <c r="A29" s="25" t="s">
        <v>53</v>
      </c>
      <c r="B29" s="24"/>
      <c r="C29" s="6">
        <v>24284327</v>
      </c>
      <c r="D29" s="6"/>
      <c r="E29" s="7">
        <v>27890750</v>
      </c>
      <c r="F29" s="8">
        <v>34312451</v>
      </c>
      <c r="G29" s="8">
        <v>35705</v>
      </c>
      <c r="H29" s="8">
        <v>3665983</v>
      </c>
      <c r="I29" s="8"/>
      <c r="J29" s="8">
        <v>3701688</v>
      </c>
      <c r="K29" s="8">
        <v>1861453</v>
      </c>
      <c r="L29" s="8">
        <v>26436</v>
      </c>
      <c r="M29" s="8">
        <v>3717263</v>
      </c>
      <c r="N29" s="8">
        <v>5605152</v>
      </c>
      <c r="O29" s="8">
        <v>2250555</v>
      </c>
      <c r="P29" s="8">
        <v>24338</v>
      </c>
      <c r="Q29" s="8">
        <v>4106937</v>
      </c>
      <c r="R29" s="8">
        <v>6381830</v>
      </c>
      <c r="S29" s="8"/>
      <c r="T29" s="8"/>
      <c r="U29" s="8"/>
      <c r="V29" s="8"/>
      <c r="W29" s="8">
        <v>15688670</v>
      </c>
      <c r="X29" s="8">
        <v>24846750</v>
      </c>
      <c r="Y29" s="8">
        <v>-9158080</v>
      </c>
      <c r="Z29" s="2">
        <v>-36.86</v>
      </c>
      <c r="AA29" s="6">
        <v>34312451</v>
      </c>
    </row>
    <row r="30" spans="1:27" ht="13.5">
      <c r="A30" s="25" t="s">
        <v>54</v>
      </c>
      <c r="B30" s="24"/>
      <c r="C30" s="6">
        <v>521082</v>
      </c>
      <c r="D30" s="6"/>
      <c r="E30" s="7">
        <v>810000</v>
      </c>
      <c r="F30" s="8">
        <v>810000</v>
      </c>
      <c r="G30" s="8">
        <v>675</v>
      </c>
      <c r="H30" s="8">
        <v>127239</v>
      </c>
      <c r="I30" s="8"/>
      <c r="J30" s="8">
        <v>127914</v>
      </c>
      <c r="K30" s="8">
        <v>17836</v>
      </c>
      <c r="L30" s="8">
        <v>165848</v>
      </c>
      <c r="M30" s="8">
        <v>38106</v>
      </c>
      <c r="N30" s="8">
        <v>221790</v>
      </c>
      <c r="O30" s="8">
        <v>134834</v>
      </c>
      <c r="P30" s="8">
        <v>46119</v>
      </c>
      <c r="Q30" s="8">
        <v>15214</v>
      </c>
      <c r="R30" s="8">
        <v>196167</v>
      </c>
      <c r="S30" s="8"/>
      <c r="T30" s="8"/>
      <c r="U30" s="8"/>
      <c r="V30" s="8"/>
      <c r="W30" s="8">
        <v>545871</v>
      </c>
      <c r="X30" s="8">
        <v>607549</v>
      </c>
      <c r="Y30" s="8">
        <v>-61678</v>
      </c>
      <c r="Z30" s="2">
        <v>-10.15</v>
      </c>
      <c r="AA30" s="6">
        <v>810000</v>
      </c>
    </row>
    <row r="31" spans="1:27" ht="13.5">
      <c r="A31" s="25" t="s">
        <v>55</v>
      </c>
      <c r="B31" s="24"/>
      <c r="C31" s="6">
        <v>11336924</v>
      </c>
      <c r="D31" s="6"/>
      <c r="E31" s="7">
        <v>15013964</v>
      </c>
      <c r="F31" s="8">
        <v>13550752</v>
      </c>
      <c r="G31" s="8">
        <v>201612</v>
      </c>
      <c r="H31" s="8">
        <v>692875</v>
      </c>
      <c r="I31" s="8"/>
      <c r="J31" s="8">
        <v>894487</v>
      </c>
      <c r="K31" s="8">
        <v>558602</v>
      </c>
      <c r="L31" s="8">
        <v>341759</v>
      </c>
      <c r="M31" s="8">
        <v>1667662</v>
      </c>
      <c r="N31" s="8">
        <v>2568023</v>
      </c>
      <c r="O31" s="8">
        <v>1021437</v>
      </c>
      <c r="P31" s="8">
        <v>809797</v>
      </c>
      <c r="Q31" s="8">
        <v>913640</v>
      </c>
      <c r="R31" s="8">
        <v>2744874</v>
      </c>
      <c r="S31" s="8"/>
      <c r="T31" s="8"/>
      <c r="U31" s="8"/>
      <c r="V31" s="8"/>
      <c r="W31" s="8">
        <v>6207384</v>
      </c>
      <c r="X31" s="8">
        <v>11452874</v>
      </c>
      <c r="Y31" s="8">
        <v>-5245490</v>
      </c>
      <c r="Z31" s="2">
        <v>-45.8</v>
      </c>
      <c r="AA31" s="6">
        <v>13550752</v>
      </c>
    </row>
    <row r="32" spans="1:27" ht="13.5">
      <c r="A32" s="25" t="s">
        <v>43</v>
      </c>
      <c r="B32" s="24"/>
      <c r="C32" s="6">
        <v>-20544</v>
      </c>
      <c r="D32" s="6"/>
      <c r="E32" s="7">
        <v>40000</v>
      </c>
      <c r="F32" s="8">
        <v>40000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>
        <v>39998</v>
      </c>
      <c r="Y32" s="8">
        <v>-39998</v>
      </c>
      <c r="Z32" s="2">
        <v>-100</v>
      </c>
      <c r="AA32" s="6">
        <v>40000</v>
      </c>
    </row>
    <row r="33" spans="1:27" ht="13.5">
      <c r="A33" s="25" t="s">
        <v>56</v>
      </c>
      <c r="B33" s="24"/>
      <c r="C33" s="6">
        <v>20325998</v>
      </c>
      <c r="D33" s="6"/>
      <c r="E33" s="7">
        <v>25073264</v>
      </c>
      <c r="F33" s="8">
        <v>23214094</v>
      </c>
      <c r="G33" s="8">
        <v>1187241</v>
      </c>
      <c r="H33" s="8">
        <v>1351749</v>
      </c>
      <c r="I33" s="8"/>
      <c r="J33" s="8">
        <v>2538990</v>
      </c>
      <c r="K33" s="8">
        <v>1002061</v>
      </c>
      <c r="L33" s="8">
        <v>767799</v>
      </c>
      <c r="M33" s="8">
        <v>1063018</v>
      </c>
      <c r="N33" s="8">
        <v>2832878</v>
      </c>
      <c r="O33" s="8">
        <v>1696480</v>
      </c>
      <c r="P33" s="8">
        <v>840115</v>
      </c>
      <c r="Q33" s="8">
        <v>1072544</v>
      </c>
      <c r="R33" s="8">
        <v>3609139</v>
      </c>
      <c r="S33" s="8"/>
      <c r="T33" s="8"/>
      <c r="U33" s="8"/>
      <c r="V33" s="8"/>
      <c r="W33" s="8">
        <v>8981007</v>
      </c>
      <c r="X33" s="8">
        <v>19623104</v>
      </c>
      <c r="Y33" s="8">
        <v>-10642097</v>
      </c>
      <c r="Z33" s="2">
        <v>-54.23</v>
      </c>
      <c r="AA33" s="6">
        <v>23214094</v>
      </c>
    </row>
    <row r="34" spans="1:27" ht="13.5">
      <c r="A34" s="23" t="s">
        <v>57</v>
      </c>
      <c r="B34" s="29"/>
      <c r="C34" s="6"/>
      <c r="D34" s="6"/>
      <c r="E34" s="7">
        <v>20000</v>
      </c>
      <c r="F34" s="8">
        <v>20000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>
        <v>14999</v>
      </c>
      <c r="Y34" s="8">
        <v>-14999</v>
      </c>
      <c r="Z34" s="2">
        <v>-100</v>
      </c>
      <c r="AA34" s="6">
        <v>20000</v>
      </c>
    </row>
    <row r="35" spans="1:27" ht="12.75">
      <c r="A35" s="40" t="s">
        <v>58</v>
      </c>
      <c r="B35" s="32"/>
      <c r="C35" s="33">
        <f aca="true" t="shared" si="1" ref="C35:Y35">SUM(C24:C34)</f>
        <v>143749005</v>
      </c>
      <c r="D35" s="33">
        <f>SUM(D24:D34)</f>
        <v>0</v>
      </c>
      <c r="E35" s="34">
        <f t="shared" si="1"/>
        <v>174648967</v>
      </c>
      <c r="F35" s="35">
        <f t="shared" si="1"/>
        <v>186653923</v>
      </c>
      <c r="G35" s="35">
        <f t="shared" si="1"/>
        <v>5726141</v>
      </c>
      <c r="H35" s="35">
        <f t="shared" si="1"/>
        <v>10310792</v>
      </c>
      <c r="I35" s="35">
        <f t="shared" si="1"/>
        <v>0</v>
      </c>
      <c r="J35" s="35">
        <f t="shared" si="1"/>
        <v>16036933</v>
      </c>
      <c r="K35" s="35">
        <f t="shared" si="1"/>
        <v>7773545</v>
      </c>
      <c r="L35" s="35">
        <f t="shared" si="1"/>
        <v>5872374</v>
      </c>
      <c r="M35" s="35">
        <f t="shared" si="1"/>
        <v>10947148</v>
      </c>
      <c r="N35" s="35">
        <f t="shared" si="1"/>
        <v>24593067</v>
      </c>
      <c r="O35" s="35">
        <f t="shared" si="1"/>
        <v>9917641</v>
      </c>
      <c r="P35" s="35">
        <f t="shared" si="1"/>
        <v>7243435</v>
      </c>
      <c r="Q35" s="35">
        <f t="shared" si="1"/>
        <v>10852384</v>
      </c>
      <c r="R35" s="35">
        <f t="shared" si="1"/>
        <v>28013460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68643460</v>
      </c>
      <c r="X35" s="35">
        <f t="shared" si="1"/>
        <v>138218102</v>
      </c>
      <c r="Y35" s="35">
        <f t="shared" si="1"/>
        <v>-69574642</v>
      </c>
      <c r="Z35" s="36">
        <f>+IF(X35&lt;&gt;0,+(Y35/X35)*100,0)</f>
        <v>-50.33685240447014</v>
      </c>
      <c r="AA35" s="33">
        <f>SUM(AA24:AA34)</f>
        <v>186653923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-24203947</v>
      </c>
      <c r="D37" s="46">
        <f>+D21-D35</f>
        <v>0</v>
      </c>
      <c r="E37" s="47">
        <f t="shared" si="2"/>
        <v>-20408528</v>
      </c>
      <c r="F37" s="48">
        <f t="shared" si="2"/>
        <v>-15241881</v>
      </c>
      <c r="G37" s="48">
        <f t="shared" si="2"/>
        <v>23215583</v>
      </c>
      <c r="H37" s="48">
        <f t="shared" si="2"/>
        <v>-12022</v>
      </c>
      <c r="I37" s="48">
        <f t="shared" si="2"/>
        <v>0</v>
      </c>
      <c r="J37" s="48">
        <f t="shared" si="2"/>
        <v>23203561</v>
      </c>
      <c r="K37" s="48">
        <f t="shared" si="2"/>
        <v>-1983625</v>
      </c>
      <c r="L37" s="48">
        <f t="shared" si="2"/>
        <v>466374</v>
      </c>
      <c r="M37" s="48">
        <f t="shared" si="2"/>
        <v>9048070</v>
      </c>
      <c r="N37" s="48">
        <f t="shared" si="2"/>
        <v>7530819</v>
      </c>
      <c r="O37" s="48">
        <f t="shared" si="2"/>
        <v>5720558</v>
      </c>
      <c r="P37" s="48">
        <f t="shared" si="2"/>
        <v>4004459</v>
      </c>
      <c r="Q37" s="48">
        <f t="shared" si="2"/>
        <v>-18294743</v>
      </c>
      <c r="R37" s="48">
        <f t="shared" si="2"/>
        <v>-8569726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22164654</v>
      </c>
      <c r="X37" s="48">
        <f>IF(F21=F35,0,X21-X35)</f>
        <v>-15840900</v>
      </c>
      <c r="Y37" s="48">
        <f t="shared" si="2"/>
        <v>38005554</v>
      </c>
      <c r="Z37" s="49">
        <f>+IF(X37&lt;&gt;0,+(Y37/X37)*100,0)</f>
        <v>-239.92042118819006</v>
      </c>
      <c r="AA37" s="46">
        <f>+AA21-AA35</f>
        <v>-15241881</v>
      </c>
    </row>
    <row r="38" spans="1:27" ht="22.5" customHeight="1">
      <c r="A38" s="50" t="s">
        <v>60</v>
      </c>
      <c r="B38" s="29"/>
      <c r="C38" s="6">
        <v>17525603</v>
      </c>
      <c r="D38" s="6"/>
      <c r="E38" s="7">
        <v>37235500</v>
      </c>
      <c r="F38" s="8">
        <v>37235500</v>
      </c>
      <c r="G38" s="8">
        <v>9947933</v>
      </c>
      <c r="H38" s="8"/>
      <c r="I38" s="8"/>
      <c r="J38" s="8">
        <v>9947933</v>
      </c>
      <c r="K38" s="8"/>
      <c r="L38" s="8">
        <v>13160000</v>
      </c>
      <c r="M38" s="8">
        <v>3884000</v>
      </c>
      <c r="N38" s="8">
        <v>17044000</v>
      </c>
      <c r="O38" s="8"/>
      <c r="P38" s="8"/>
      <c r="Q38" s="8"/>
      <c r="R38" s="8"/>
      <c r="S38" s="8"/>
      <c r="T38" s="8"/>
      <c r="U38" s="8"/>
      <c r="V38" s="8"/>
      <c r="W38" s="8">
        <v>26991933</v>
      </c>
      <c r="X38" s="8">
        <v>30801625</v>
      </c>
      <c r="Y38" s="8">
        <v>-3809692</v>
      </c>
      <c r="Z38" s="2">
        <v>-12.37</v>
      </c>
      <c r="AA38" s="6">
        <v>37235500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3.5">
      <c r="A40" s="23" t="s">
        <v>62</v>
      </c>
      <c r="B40" s="29"/>
      <c r="C40" s="51">
        <v>1479003</v>
      </c>
      <c r="D40" s="51"/>
      <c r="E40" s="7">
        <v>1479000</v>
      </c>
      <c r="F40" s="8">
        <v>1479000</v>
      </c>
      <c r="G40" s="52"/>
      <c r="H40" s="52"/>
      <c r="I40" s="52"/>
      <c r="J40" s="8"/>
      <c r="K40" s="52"/>
      <c r="L40" s="52">
        <v>739500</v>
      </c>
      <c r="M40" s="8"/>
      <c r="N40" s="52">
        <v>739500</v>
      </c>
      <c r="O40" s="52"/>
      <c r="P40" s="52"/>
      <c r="Q40" s="8"/>
      <c r="R40" s="52"/>
      <c r="S40" s="52"/>
      <c r="T40" s="8"/>
      <c r="U40" s="52"/>
      <c r="V40" s="52"/>
      <c r="W40" s="52">
        <v>739500</v>
      </c>
      <c r="X40" s="8">
        <v>1109250</v>
      </c>
      <c r="Y40" s="52">
        <v>-369750</v>
      </c>
      <c r="Z40" s="53">
        <v>-33.33</v>
      </c>
      <c r="AA40" s="54">
        <v>1479000</v>
      </c>
    </row>
    <row r="41" spans="1:27" ht="24.75" customHeight="1">
      <c r="A41" s="55" t="s">
        <v>63</v>
      </c>
      <c r="B41" s="29"/>
      <c r="C41" s="56">
        <f aca="true" t="shared" si="3" ref="C41:Y41">SUM(C37:C40)</f>
        <v>-5199341</v>
      </c>
      <c r="D41" s="56">
        <f>SUM(D37:D40)</f>
        <v>0</v>
      </c>
      <c r="E41" s="57">
        <f t="shared" si="3"/>
        <v>18305972</v>
      </c>
      <c r="F41" s="58">
        <f t="shared" si="3"/>
        <v>23472619</v>
      </c>
      <c r="G41" s="58">
        <f t="shared" si="3"/>
        <v>33163516</v>
      </c>
      <c r="H41" s="58">
        <f t="shared" si="3"/>
        <v>-12022</v>
      </c>
      <c r="I41" s="58">
        <f t="shared" si="3"/>
        <v>0</v>
      </c>
      <c r="J41" s="58">
        <f t="shared" si="3"/>
        <v>33151494</v>
      </c>
      <c r="K41" s="58">
        <f t="shared" si="3"/>
        <v>-1983625</v>
      </c>
      <c r="L41" s="58">
        <f t="shared" si="3"/>
        <v>14365874</v>
      </c>
      <c r="M41" s="58">
        <f t="shared" si="3"/>
        <v>12932070</v>
      </c>
      <c r="N41" s="58">
        <f t="shared" si="3"/>
        <v>25314319</v>
      </c>
      <c r="O41" s="58">
        <f t="shared" si="3"/>
        <v>5720558</v>
      </c>
      <c r="P41" s="58">
        <f t="shared" si="3"/>
        <v>4004459</v>
      </c>
      <c r="Q41" s="58">
        <f t="shared" si="3"/>
        <v>-18294743</v>
      </c>
      <c r="R41" s="58">
        <f t="shared" si="3"/>
        <v>-8569726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49896087</v>
      </c>
      <c r="X41" s="58">
        <f t="shared" si="3"/>
        <v>16069975</v>
      </c>
      <c r="Y41" s="58">
        <f t="shared" si="3"/>
        <v>33826112</v>
      </c>
      <c r="Z41" s="59">
        <f>+IF(X41&lt;&gt;0,+(Y41/X41)*100,0)</f>
        <v>210.4926236661849</v>
      </c>
      <c r="AA41" s="56">
        <f>SUM(AA37:AA40)</f>
        <v>23472619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-5199341</v>
      </c>
      <c r="D43" s="64">
        <f>+D41-D42</f>
        <v>0</v>
      </c>
      <c r="E43" s="65">
        <f t="shared" si="4"/>
        <v>18305972</v>
      </c>
      <c r="F43" s="66">
        <f t="shared" si="4"/>
        <v>23472619</v>
      </c>
      <c r="G43" s="66">
        <f t="shared" si="4"/>
        <v>33163516</v>
      </c>
      <c r="H43" s="66">
        <f t="shared" si="4"/>
        <v>-12022</v>
      </c>
      <c r="I43" s="66">
        <f t="shared" si="4"/>
        <v>0</v>
      </c>
      <c r="J43" s="66">
        <f t="shared" si="4"/>
        <v>33151494</v>
      </c>
      <c r="K43" s="66">
        <f t="shared" si="4"/>
        <v>-1983625</v>
      </c>
      <c r="L43" s="66">
        <f t="shared" si="4"/>
        <v>14365874</v>
      </c>
      <c r="M43" s="66">
        <f t="shared" si="4"/>
        <v>12932070</v>
      </c>
      <c r="N43" s="66">
        <f t="shared" si="4"/>
        <v>25314319</v>
      </c>
      <c r="O43" s="66">
        <f t="shared" si="4"/>
        <v>5720558</v>
      </c>
      <c r="P43" s="66">
        <f t="shared" si="4"/>
        <v>4004459</v>
      </c>
      <c r="Q43" s="66">
        <f t="shared" si="4"/>
        <v>-18294743</v>
      </c>
      <c r="R43" s="66">
        <f t="shared" si="4"/>
        <v>-8569726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49896087</v>
      </c>
      <c r="X43" s="66">
        <f t="shared" si="4"/>
        <v>16069975</v>
      </c>
      <c r="Y43" s="66">
        <f t="shared" si="4"/>
        <v>33826112</v>
      </c>
      <c r="Z43" s="67">
        <f>+IF(X43&lt;&gt;0,+(Y43/X43)*100,0)</f>
        <v>210.4926236661849</v>
      </c>
      <c r="AA43" s="64">
        <f>+AA41-AA42</f>
        <v>23472619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-5199341</v>
      </c>
      <c r="D45" s="56">
        <f>SUM(D43:D44)</f>
        <v>0</v>
      </c>
      <c r="E45" s="57">
        <f t="shared" si="5"/>
        <v>18305972</v>
      </c>
      <c r="F45" s="58">
        <f t="shared" si="5"/>
        <v>23472619</v>
      </c>
      <c r="G45" s="58">
        <f t="shared" si="5"/>
        <v>33163516</v>
      </c>
      <c r="H45" s="58">
        <f t="shared" si="5"/>
        <v>-12022</v>
      </c>
      <c r="I45" s="58">
        <f t="shared" si="5"/>
        <v>0</v>
      </c>
      <c r="J45" s="58">
        <f t="shared" si="5"/>
        <v>33151494</v>
      </c>
      <c r="K45" s="58">
        <f t="shared" si="5"/>
        <v>-1983625</v>
      </c>
      <c r="L45" s="58">
        <f t="shared" si="5"/>
        <v>14365874</v>
      </c>
      <c r="M45" s="58">
        <f t="shared" si="5"/>
        <v>12932070</v>
      </c>
      <c r="N45" s="58">
        <f t="shared" si="5"/>
        <v>25314319</v>
      </c>
      <c r="O45" s="58">
        <f t="shared" si="5"/>
        <v>5720558</v>
      </c>
      <c r="P45" s="58">
        <f t="shared" si="5"/>
        <v>4004459</v>
      </c>
      <c r="Q45" s="58">
        <f t="shared" si="5"/>
        <v>-18294743</v>
      </c>
      <c r="R45" s="58">
        <f t="shared" si="5"/>
        <v>-8569726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49896087</v>
      </c>
      <c r="X45" s="58">
        <f t="shared" si="5"/>
        <v>16069975</v>
      </c>
      <c r="Y45" s="58">
        <f t="shared" si="5"/>
        <v>33826112</v>
      </c>
      <c r="Z45" s="59">
        <f>+IF(X45&lt;&gt;0,+(Y45/X45)*100,0)</f>
        <v>210.4926236661849</v>
      </c>
      <c r="AA45" s="56">
        <f>SUM(AA43:AA44)</f>
        <v>23472619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-5199341</v>
      </c>
      <c r="D47" s="71">
        <f>SUM(D45:D46)</f>
        <v>0</v>
      </c>
      <c r="E47" s="72">
        <f t="shared" si="6"/>
        <v>18305972</v>
      </c>
      <c r="F47" s="73">
        <f t="shared" si="6"/>
        <v>23472619</v>
      </c>
      <c r="G47" s="73">
        <f t="shared" si="6"/>
        <v>33163516</v>
      </c>
      <c r="H47" s="74">
        <f t="shared" si="6"/>
        <v>-12022</v>
      </c>
      <c r="I47" s="74">
        <f t="shared" si="6"/>
        <v>0</v>
      </c>
      <c r="J47" s="74">
        <f t="shared" si="6"/>
        <v>33151494</v>
      </c>
      <c r="K47" s="74">
        <f t="shared" si="6"/>
        <v>-1983625</v>
      </c>
      <c r="L47" s="74">
        <f t="shared" si="6"/>
        <v>14365874</v>
      </c>
      <c r="M47" s="73">
        <f t="shared" si="6"/>
        <v>12932070</v>
      </c>
      <c r="N47" s="73">
        <f t="shared" si="6"/>
        <v>25314319</v>
      </c>
      <c r="O47" s="74">
        <f t="shared" si="6"/>
        <v>5720558</v>
      </c>
      <c r="P47" s="74">
        <f t="shared" si="6"/>
        <v>4004459</v>
      </c>
      <c r="Q47" s="74">
        <f t="shared" si="6"/>
        <v>-18294743</v>
      </c>
      <c r="R47" s="74">
        <f t="shared" si="6"/>
        <v>-8569726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49896087</v>
      </c>
      <c r="X47" s="74">
        <f t="shared" si="6"/>
        <v>16069975</v>
      </c>
      <c r="Y47" s="74">
        <f t="shared" si="6"/>
        <v>33826112</v>
      </c>
      <c r="Z47" s="75">
        <f>+IF(X47&lt;&gt;0,+(Y47/X47)*100,0)</f>
        <v>210.4926236661849</v>
      </c>
      <c r="AA47" s="76">
        <f>SUM(AA45:AA46)</f>
        <v>23472619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82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101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33191190</v>
      </c>
      <c r="D5" s="6"/>
      <c r="E5" s="7">
        <v>32175245</v>
      </c>
      <c r="F5" s="8">
        <v>-11</v>
      </c>
      <c r="G5" s="8">
        <v>14203439</v>
      </c>
      <c r="H5" s="8">
        <v>1771710</v>
      </c>
      <c r="I5" s="8">
        <v>1771710</v>
      </c>
      <c r="J5" s="8">
        <v>17746859</v>
      </c>
      <c r="K5" s="8">
        <v>1406965</v>
      </c>
      <c r="L5" s="8">
        <v>1870856</v>
      </c>
      <c r="M5" s="8">
        <v>1887003</v>
      </c>
      <c r="N5" s="8">
        <v>5164824</v>
      </c>
      <c r="O5" s="8">
        <v>-167747</v>
      </c>
      <c r="P5" s="8">
        <v>-168038</v>
      </c>
      <c r="Q5" s="8">
        <v>-249285</v>
      </c>
      <c r="R5" s="8">
        <v>-585070</v>
      </c>
      <c r="S5" s="8"/>
      <c r="T5" s="8"/>
      <c r="U5" s="8"/>
      <c r="V5" s="8"/>
      <c r="W5" s="8">
        <v>22326613</v>
      </c>
      <c r="X5" s="8">
        <v>-9</v>
      </c>
      <c r="Y5" s="8">
        <v>22326622</v>
      </c>
      <c r="Z5" s="2">
        <v>-248073577.78</v>
      </c>
      <c r="AA5" s="6">
        <v>-11</v>
      </c>
    </row>
    <row r="6" spans="1:27" ht="13.5">
      <c r="A6" s="23" t="s">
        <v>32</v>
      </c>
      <c r="B6" s="24"/>
      <c r="C6" s="6">
        <v>75157348</v>
      </c>
      <c r="D6" s="6"/>
      <c r="E6" s="7">
        <v>89587234</v>
      </c>
      <c r="F6" s="8">
        <v>31727426</v>
      </c>
      <c r="G6" s="8">
        <v>7719029</v>
      </c>
      <c r="H6" s="8">
        <v>7701460</v>
      </c>
      <c r="I6" s="8">
        <v>7701460</v>
      </c>
      <c r="J6" s="8">
        <v>23121949</v>
      </c>
      <c r="K6" s="8">
        <v>6502215</v>
      </c>
      <c r="L6" s="8">
        <v>6280693</v>
      </c>
      <c r="M6" s="8">
        <v>8164949</v>
      </c>
      <c r="N6" s="8">
        <v>20947857</v>
      </c>
      <c r="O6" s="8">
        <v>7784605</v>
      </c>
      <c r="P6" s="8">
        <v>6204154</v>
      </c>
      <c r="Q6" s="8">
        <v>6744399</v>
      </c>
      <c r="R6" s="8">
        <v>20733158</v>
      </c>
      <c r="S6" s="8"/>
      <c r="T6" s="8"/>
      <c r="U6" s="8"/>
      <c r="V6" s="8"/>
      <c r="W6" s="8">
        <v>64802964</v>
      </c>
      <c r="X6" s="8">
        <v>23795568</v>
      </c>
      <c r="Y6" s="8">
        <v>41007396</v>
      </c>
      <c r="Z6" s="2">
        <v>172.33</v>
      </c>
      <c r="AA6" s="6">
        <v>31727426</v>
      </c>
    </row>
    <row r="7" spans="1:27" ht="13.5">
      <c r="A7" s="25" t="s">
        <v>33</v>
      </c>
      <c r="B7" s="24"/>
      <c r="C7" s="6">
        <v>25556900</v>
      </c>
      <c r="D7" s="6"/>
      <c r="E7" s="7">
        <v>35941186</v>
      </c>
      <c r="F7" s="8">
        <v>-1786750</v>
      </c>
      <c r="G7" s="8">
        <v>5461355</v>
      </c>
      <c r="H7" s="8">
        <v>-1147505</v>
      </c>
      <c r="I7" s="8">
        <v>-1147505</v>
      </c>
      <c r="J7" s="8">
        <v>3166345</v>
      </c>
      <c r="K7" s="8">
        <v>2361267</v>
      </c>
      <c r="L7" s="8">
        <v>2620924</v>
      </c>
      <c r="M7" s="8">
        <v>2702102</v>
      </c>
      <c r="N7" s="8">
        <v>7684293</v>
      </c>
      <c r="O7" s="8">
        <v>3136845</v>
      </c>
      <c r="P7" s="8">
        <v>2267311</v>
      </c>
      <c r="Q7" s="8">
        <v>2003930</v>
      </c>
      <c r="R7" s="8">
        <v>7408086</v>
      </c>
      <c r="S7" s="8"/>
      <c r="T7" s="8"/>
      <c r="U7" s="8"/>
      <c r="V7" s="8"/>
      <c r="W7" s="8">
        <v>18258724</v>
      </c>
      <c r="X7" s="8">
        <v>-1340064</v>
      </c>
      <c r="Y7" s="8">
        <v>19598788</v>
      </c>
      <c r="Z7" s="2">
        <v>-1462.53</v>
      </c>
      <c r="AA7" s="6">
        <v>-1786750</v>
      </c>
    </row>
    <row r="8" spans="1:27" ht="13.5">
      <c r="A8" s="25" t="s">
        <v>34</v>
      </c>
      <c r="B8" s="24"/>
      <c r="C8" s="6">
        <v>12299734</v>
      </c>
      <c r="D8" s="6"/>
      <c r="E8" s="7">
        <v>20431410</v>
      </c>
      <c r="F8" s="8">
        <v>14</v>
      </c>
      <c r="G8" s="8">
        <v>1630403</v>
      </c>
      <c r="H8" s="8">
        <v>1622149</v>
      </c>
      <c r="I8" s="8">
        <v>1622149</v>
      </c>
      <c r="J8" s="8">
        <v>4874701</v>
      </c>
      <c r="K8" s="8">
        <v>1624347</v>
      </c>
      <c r="L8" s="8">
        <v>1622442</v>
      </c>
      <c r="M8" s="8">
        <v>2997526</v>
      </c>
      <c r="N8" s="8">
        <v>6244315</v>
      </c>
      <c r="O8" s="8">
        <v>1624188</v>
      </c>
      <c r="P8" s="8">
        <v>1622186</v>
      </c>
      <c r="Q8" s="8">
        <v>1611679</v>
      </c>
      <c r="R8" s="8">
        <v>4858053</v>
      </c>
      <c r="S8" s="8"/>
      <c r="T8" s="8"/>
      <c r="U8" s="8"/>
      <c r="V8" s="8"/>
      <c r="W8" s="8">
        <v>15977069</v>
      </c>
      <c r="X8" s="8">
        <v>9</v>
      </c>
      <c r="Y8" s="8">
        <v>15977060</v>
      </c>
      <c r="Z8" s="2">
        <v>177522888.89</v>
      </c>
      <c r="AA8" s="6">
        <v>14</v>
      </c>
    </row>
    <row r="9" spans="1:27" ht="13.5">
      <c r="A9" s="25" t="s">
        <v>35</v>
      </c>
      <c r="B9" s="24"/>
      <c r="C9" s="6">
        <v>6907425</v>
      </c>
      <c r="D9" s="6"/>
      <c r="E9" s="7">
        <v>11715554</v>
      </c>
      <c r="F9" s="8">
        <v>-10</v>
      </c>
      <c r="G9" s="8">
        <v>930465</v>
      </c>
      <c r="H9" s="8">
        <v>606103</v>
      </c>
      <c r="I9" s="8">
        <v>606103</v>
      </c>
      <c r="J9" s="8">
        <v>2142671</v>
      </c>
      <c r="K9" s="8">
        <v>591776</v>
      </c>
      <c r="L9" s="8">
        <v>587748</v>
      </c>
      <c r="M9" s="8">
        <v>583501</v>
      </c>
      <c r="N9" s="8">
        <v>1763025</v>
      </c>
      <c r="O9" s="8">
        <v>583683</v>
      </c>
      <c r="P9" s="8">
        <v>578430</v>
      </c>
      <c r="Q9" s="8">
        <v>568816</v>
      </c>
      <c r="R9" s="8">
        <v>1730929</v>
      </c>
      <c r="S9" s="8"/>
      <c r="T9" s="8"/>
      <c r="U9" s="8"/>
      <c r="V9" s="8"/>
      <c r="W9" s="8">
        <v>5636625</v>
      </c>
      <c r="X9" s="8">
        <v>-9</v>
      </c>
      <c r="Y9" s="8">
        <v>5636634</v>
      </c>
      <c r="Z9" s="2">
        <v>-62629266.67</v>
      </c>
      <c r="AA9" s="6">
        <v>-10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942597</v>
      </c>
      <c r="D11" s="6"/>
      <c r="E11" s="7">
        <v>1077930</v>
      </c>
      <c r="F11" s="8">
        <v>212246</v>
      </c>
      <c r="G11" s="8">
        <v>42057</v>
      </c>
      <c r="H11" s="8">
        <v>101305</v>
      </c>
      <c r="I11" s="8">
        <v>101305</v>
      </c>
      <c r="J11" s="8">
        <v>244667</v>
      </c>
      <c r="K11" s="8">
        <v>104054</v>
      </c>
      <c r="L11" s="8">
        <v>103358</v>
      </c>
      <c r="M11" s="8">
        <v>98702</v>
      </c>
      <c r="N11" s="8">
        <v>306114</v>
      </c>
      <c r="O11" s="8">
        <v>102384</v>
      </c>
      <c r="P11" s="8">
        <v>102139</v>
      </c>
      <c r="Q11" s="8">
        <v>107509</v>
      </c>
      <c r="R11" s="8">
        <v>312032</v>
      </c>
      <c r="S11" s="8"/>
      <c r="T11" s="8"/>
      <c r="U11" s="8"/>
      <c r="V11" s="8"/>
      <c r="W11" s="8">
        <v>862813</v>
      </c>
      <c r="X11" s="8">
        <v>159183</v>
      </c>
      <c r="Y11" s="8">
        <v>703630</v>
      </c>
      <c r="Z11" s="2">
        <v>442.03</v>
      </c>
      <c r="AA11" s="6">
        <v>212246</v>
      </c>
    </row>
    <row r="12" spans="1:27" ht="13.5">
      <c r="A12" s="25" t="s">
        <v>37</v>
      </c>
      <c r="B12" s="29"/>
      <c r="C12" s="6">
        <v>1938928</v>
      </c>
      <c r="D12" s="6"/>
      <c r="E12" s="7">
        <v>2055940</v>
      </c>
      <c r="F12" s="8">
        <v>37671168</v>
      </c>
      <c r="G12" s="8">
        <v>58387</v>
      </c>
      <c r="H12" s="8">
        <v>89790</v>
      </c>
      <c r="I12" s="8">
        <v>89790</v>
      </c>
      <c r="J12" s="8">
        <v>237967</v>
      </c>
      <c r="K12" s="8">
        <v>50600</v>
      </c>
      <c r="L12" s="8">
        <v>39454</v>
      </c>
      <c r="M12" s="8">
        <v>11076</v>
      </c>
      <c r="N12" s="8">
        <v>101130</v>
      </c>
      <c r="O12" s="8">
        <v>594198</v>
      </c>
      <c r="P12" s="8">
        <v>4391</v>
      </c>
      <c r="Q12" s="8">
        <v>9697</v>
      </c>
      <c r="R12" s="8">
        <v>608286</v>
      </c>
      <c r="S12" s="8"/>
      <c r="T12" s="8"/>
      <c r="U12" s="8"/>
      <c r="V12" s="8"/>
      <c r="W12" s="8">
        <v>947383</v>
      </c>
      <c r="X12" s="8">
        <v>28253376</v>
      </c>
      <c r="Y12" s="8">
        <v>-27305993</v>
      </c>
      <c r="Z12" s="2">
        <v>-96.65</v>
      </c>
      <c r="AA12" s="6">
        <v>37671168</v>
      </c>
    </row>
    <row r="13" spans="1:27" ht="13.5">
      <c r="A13" s="23" t="s">
        <v>38</v>
      </c>
      <c r="B13" s="29"/>
      <c r="C13" s="6">
        <v>2083420</v>
      </c>
      <c r="D13" s="6"/>
      <c r="E13" s="7">
        <v>1428060</v>
      </c>
      <c r="F13" s="8">
        <v>6061</v>
      </c>
      <c r="G13" s="8">
        <v>169010</v>
      </c>
      <c r="H13" s="8">
        <v>174071</v>
      </c>
      <c r="I13" s="8">
        <v>174071</v>
      </c>
      <c r="J13" s="8">
        <v>517152</v>
      </c>
      <c r="K13" s="8">
        <v>252687</v>
      </c>
      <c r="L13" s="8">
        <v>209533</v>
      </c>
      <c r="M13" s="8">
        <v>207147</v>
      </c>
      <c r="N13" s="8">
        <v>669367</v>
      </c>
      <c r="O13" s="8">
        <v>225503</v>
      </c>
      <c r="P13" s="8">
        <v>236905</v>
      </c>
      <c r="Q13" s="8">
        <v>223831</v>
      </c>
      <c r="R13" s="8">
        <v>686239</v>
      </c>
      <c r="S13" s="8"/>
      <c r="T13" s="8"/>
      <c r="U13" s="8"/>
      <c r="V13" s="8"/>
      <c r="W13" s="8">
        <v>1872758</v>
      </c>
      <c r="X13" s="8">
        <v>4545</v>
      </c>
      <c r="Y13" s="8">
        <v>1868213</v>
      </c>
      <c r="Z13" s="2">
        <v>41104.8</v>
      </c>
      <c r="AA13" s="6">
        <v>6061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15775437</v>
      </c>
      <c r="D15" s="6"/>
      <c r="E15" s="7">
        <v>4598200</v>
      </c>
      <c r="F15" s="8">
        <v>84</v>
      </c>
      <c r="G15" s="8">
        <v>24032</v>
      </c>
      <c r="H15" s="8">
        <v>1700</v>
      </c>
      <c r="I15" s="8">
        <v>1700</v>
      </c>
      <c r="J15" s="8">
        <v>27432</v>
      </c>
      <c r="K15" s="8">
        <v>2650</v>
      </c>
      <c r="L15" s="8">
        <v>2600</v>
      </c>
      <c r="M15" s="8">
        <v>1575</v>
      </c>
      <c r="N15" s="8">
        <v>6825</v>
      </c>
      <c r="O15" s="8">
        <v>1050</v>
      </c>
      <c r="P15" s="8"/>
      <c r="Q15" s="8"/>
      <c r="R15" s="8">
        <v>1050</v>
      </c>
      <c r="S15" s="8"/>
      <c r="T15" s="8"/>
      <c r="U15" s="8"/>
      <c r="V15" s="8"/>
      <c r="W15" s="8">
        <v>35307</v>
      </c>
      <c r="X15" s="8">
        <v>63</v>
      </c>
      <c r="Y15" s="8">
        <v>35244</v>
      </c>
      <c r="Z15" s="2">
        <v>55942.86</v>
      </c>
      <c r="AA15" s="6">
        <v>84</v>
      </c>
    </row>
    <row r="16" spans="1:27" ht="13.5">
      <c r="A16" s="23" t="s">
        <v>41</v>
      </c>
      <c r="B16" s="29"/>
      <c r="C16" s="6">
        <v>1280739</v>
      </c>
      <c r="D16" s="6"/>
      <c r="E16" s="7">
        <v>2258808</v>
      </c>
      <c r="F16" s="8">
        <v>25914636</v>
      </c>
      <c r="G16" s="8">
        <v>36224</v>
      </c>
      <c r="H16" s="8">
        <v>27277</v>
      </c>
      <c r="I16" s="8">
        <v>27277</v>
      </c>
      <c r="J16" s="8">
        <v>90778</v>
      </c>
      <c r="K16" s="8">
        <v>36691</v>
      </c>
      <c r="L16" s="8">
        <v>28967</v>
      </c>
      <c r="M16" s="8">
        <v>22405</v>
      </c>
      <c r="N16" s="8">
        <v>88063</v>
      </c>
      <c r="O16" s="8">
        <v>30276</v>
      </c>
      <c r="P16" s="8">
        <v>34729</v>
      </c>
      <c r="Q16" s="8">
        <v>34085</v>
      </c>
      <c r="R16" s="8">
        <v>99090</v>
      </c>
      <c r="S16" s="8"/>
      <c r="T16" s="8"/>
      <c r="U16" s="8"/>
      <c r="V16" s="8"/>
      <c r="W16" s="8">
        <v>277931</v>
      </c>
      <c r="X16" s="8">
        <v>19435977</v>
      </c>
      <c r="Y16" s="8">
        <v>-19158046</v>
      </c>
      <c r="Z16" s="2">
        <v>-98.57</v>
      </c>
      <c r="AA16" s="6">
        <v>25914636</v>
      </c>
    </row>
    <row r="17" spans="1:27" ht="13.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3.5">
      <c r="A18" s="23" t="s">
        <v>43</v>
      </c>
      <c r="B18" s="29"/>
      <c r="C18" s="6">
        <v>45466000</v>
      </c>
      <c r="D18" s="6"/>
      <c r="E18" s="7">
        <v>49795850</v>
      </c>
      <c r="F18" s="8">
        <v>231024</v>
      </c>
      <c r="G18" s="8">
        <v>17658815</v>
      </c>
      <c r="H18" s="8">
        <v>528920</v>
      </c>
      <c r="I18" s="8">
        <v>528920</v>
      </c>
      <c r="J18" s="8">
        <v>18716655</v>
      </c>
      <c r="K18" s="8">
        <v>-238231</v>
      </c>
      <c r="L18" s="8">
        <v>-2394</v>
      </c>
      <c r="M18" s="8">
        <v>4586747</v>
      </c>
      <c r="N18" s="8">
        <v>4346122</v>
      </c>
      <c r="O18" s="8">
        <v>-26821</v>
      </c>
      <c r="P18" s="8">
        <v>-237521</v>
      </c>
      <c r="Q18" s="8">
        <v>-251850</v>
      </c>
      <c r="R18" s="8">
        <v>-516192</v>
      </c>
      <c r="S18" s="8"/>
      <c r="T18" s="8"/>
      <c r="U18" s="8"/>
      <c r="V18" s="8"/>
      <c r="W18" s="8">
        <v>22546585</v>
      </c>
      <c r="X18" s="8">
        <v>173268</v>
      </c>
      <c r="Y18" s="8">
        <v>22373317</v>
      </c>
      <c r="Z18" s="2">
        <v>12912.55</v>
      </c>
      <c r="AA18" s="6">
        <v>231024</v>
      </c>
    </row>
    <row r="19" spans="1:27" ht="13.5">
      <c r="A19" s="23" t="s">
        <v>44</v>
      </c>
      <c r="B19" s="29"/>
      <c r="C19" s="6">
        <v>1397730</v>
      </c>
      <c r="D19" s="6"/>
      <c r="E19" s="7">
        <v>1368638</v>
      </c>
      <c r="F19" s="26">
        <v>1045756</v>
      </c>
      <c r="G19" s="26">
        <v>1634879</v>
      </c>
      <c r="H19" s="26">
        <v>18223</v>
      </c>
      <c r="I19" s="26">
        <v>18223</v>
      </c>
      <c r="J19" s="26">
        <v>1671325</v>
      </c>
      <c r="K19" s="26">
        <v>-20790</v>
      </c>
      <c r="L19" s="26">
        <v>14485</v>
      </c>
      <c r="M19" s="26">
        <v>-56405</v>
      </c>
      <c r="N19" s="26">
        <v>-62710</v>
      </c>
      <c r="O19" s="26">
        <v>-20075</v>
      </c>
      <c r="P19" s="26">
        <v>-53951</v>
      </c>
      <c r="Q19" s="26">
        <v>-34753</v>
      </c>
      <c r="R19" s="26">
        <v>-108779</v>
      </c>
      <c r="S19" s="26"/>
      <c r="T19" s="26"/>
      <c r="U19" s="26"/>
      <c r="V19" s="26"/>
      <c r="W19" s="26">
        <v>1499836</v>
      </c>
      <c r="X19" s="26">
        <v>784314</v>
      </c>
      <c r="Y19" s="26">
        <v>715522</v>
      </c>
      <c r="Z19" s="27">
        <v>91.23</v>
      </c>
      <c r="AA19" s="28">
        <v>1045756</v>
      </c>
    </row>
    <row r="20" spans="1:27" ht="13.5">
      <c r="A20" s="23" t="s">
        <v>45</v>
      </c>
      <c r="B20" s="29"/>
      <c r="C20" s="6"/>
      <c r="D20" s="6"/>
      <c r="E20" s="7">
        <v>-1</v>
      </c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221997448</v>
      </c>
      <c r="D21" s="33">
        <f t="shared" si="0"/>
        <v>0</v>
      </c>
      <c r="E21" s="34">
        <f t="shared" si="0"/>
        <v>252434054</v>
      </c>
      <c r="F21" s="35">
        <f t="shared" si="0"/>
        <v>95021644</v>
      </c>
      <c r="G21" s="35">
        <f t="shared" si="0"/>
        <v>49568095</v>
      </c>
      <c r="H21" s="35">
        <f t="shared" si="0"/>
        <v>11495203</v>
      </c>
      <c r="I21" s="35">
        <f t="shared" si="0"/>
        <v>11495203</v>
      </c>
      <c r="J21" s="35">
        <f t="shared" si="0"/>
        <v>72558501</v>
      </c>
      <c r="K21" s="35">
        <f t="shared" si="0"/>
        <v>12674231</v>
      </c>
      <c r="L21" s="35">
        <f t="shared" si="0"/>
        <v>13378666</v>
      </c>
      <c r="M21" s="35">
        <f t="shared" si="0"/>
        <v>21206328</v>
      </c>
      <c r="N21" s="35">
        <f t="shared" si="0"/>
        <v>47259225</v>
      </c>
      <c r="O21" s="35">
        <f t="shared" si="0"/>
        <v>13868089</v>
      </c>
      <c r="P21" s="35">
        <f t="shared" si="0"/>
        <v>10590735</v>
      </c>
      <c r="Q21" s="35">
        <f t="shared" si="0"/>
        <v>10768058</v>
      </c>
      <c r="R21" s="35">
        <f t="shared" si="0"/>
        <v>35226882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155044608</v>
      </c>
      <c r="X21" s="35">
        <f t="shared" si="0"/>
        <v>71266221</v>
      </c>
      <c r="Y21" s="35">
        <f t="shared" si="0"/>
        <v>83778387</v>
      </c>
      <c r="Z21" s="36">
        <f>+IF(X21&lt;&gt;0,+(Y21/X21)*100,0)</f>
        <v>117.55693766896943</v>
      </c>
      <c r="AA21" s="33">
        <f>SUM(AA5:AA20)</f>
        <v>95021644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79849154</v>
      </c>
      <c r="D24" s="6"/>
      <c r="E24" s="7">
        <v>89208180</v>
      </c>
      <c r="F24" s="8">
        <v>93633652</v>
      </c>
      <c r="G24" s="8">
        <v>7119893</v>
      </c>
      <c r="H24" s="8">
        <v>7072229</v>
      </c>
      <c r="I24" s="8">
        <v>7072229</v>
      </c>
      <c r="J24" s="8">
        <v>21264351</v>
      </c>
      <c r="K24" s="8">
        <v>7338184</v>
      </c>
      <c r="L24" s="8">
        <v>7078042</v>
      </c>
      <c r="M24" s="8">
        <v>7029932</v>
      </c>
      <c r="N24" s="8">
        <v>21446158</v>
      </c>
      <c r="O24" s="8">
        <v>6884606</v>
      </c>
      <c r="P24" s="8">
        <v>7130930</v>
      </c>
      <c r="Q24" s="8">
        <v>7291987</v>
      </c>
      <c r="R24" s="8">
        <v>21307523</v>
      </c>
      <c r="S24" s="8"/>
      <c r="T24" s="8"/>
      <c r="U24" s="8"/>
      <c r="V24" s="8"/>
      <c r="W24" s="8">
        <v>64018032</v>
      </c>
      <c r="X24" s="8">
        <v>70225218</v>
      </c>
      <c r="Y24" s="8">
        <v>-6207186</v>
      </c>
      <c r="Z24" s="2">
        <v>-8.84</v>
      </c>
      <c r="AA24" s="6">
        <v>93633652</v>
      </c>
    </row>
    <row r="25" spans="1:27" ht="13.5">
      <c r="A25" s="25" t="s">
        <v>49</v>
      </c>
      <c r="B25" s="24"/>
      <c r="C25" s="6">
        <v>6778825</v>
      </c>
      <c r="D25" s="6"/>
      <c r="E25" s="7">
        <v>6630962</v>
      </c>
      <c r="F25" s="8">
        <v>7633506</v>
      </c>
      <c r="G25" s="8">
        <v>456439</v>
      </c>
      <c r="H25" s="8">
        <v>552035</v>
      </c>
      <c r="I25" s="8">
        <v>552035</v>
      </c>
      <c r="J25" s="8">
        <v>1560509</v>
      </c>
      <c r="K25" s="8">
        <v>552086</v>
      </c>
      <c r="L25" s="8">
        <v>556702</v>
      </c>
      <c r="M25" s="8">
        <v>552903</v>
      </c>
      <c r="N25" s="8">
        <v>1661691</v>
      </c>
      <c r="O25" s="8">
        <v>549043</v>
      </c>
      <c r="P25" s="8">
        <v>570470</v>
      </c>
      <c r="Q25" s="8">
        <v>544992</v>
      </c>
      <c r="R25" s="8">
        <v>1664505</v>
      </c>
      <c r="S25" s="8"/>
      <c r="T25" s="8"/>
      <c r="U25" s="8"/>
      <c r="V25" s="8"/>
      <c r="W25" s="8">
        <v>4886705</v>
      </c>
      <c r="X25" s="8">
        <v>5725128</v>
      </c>
      <c r="Y25" s="8">
        <v>-838423</v>
      </c>
      <c r="Z25" s="2">
        <v>-14.64</v>
      </c>
      <c r="AA25" s="6">
        <v>7633506</v>
      </c>
    </row>
    <row r="26" spans="1:27" ht="13.5">
      <c r="A26" s="25" t="s">
        <v>50</v>
      </c>
      <c r="B26" s="24"/>
      <c r="C26" s="6">
        <v>62899314</v>
      </c>
      <c r="D26" s="6"/>
      <c r="E26" s="7">
        <v>7420999</v>
      </c>
      <c r="F26" s="8">
        <v>38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27</v>
      </c>
      <c r="Y26" s="8">
        <v>-27</v>
      </c>
      <c r="Z26" s="2">
        <v>-100</v>
      </c>
      <c r="AA26" s="6">
        <v>38</v>
      </c>
    </row>
    <row r="27" spans="1:27" ht="13.5">
      <c r="A27" s="25" t="s">
        <v>51</v>
      </c>
      <c r="B27" s="24"/>
      <c r="C27" s="6">
        <v>52757212</v>
      </c>
      <c r="D27" s="6"/>
      <c r="E27" s="7">
        <v>10174872</v>
      </c>
      <c r="F27" s="8">
        <v>391635</v>
      </c>
      <c r="G27" s="8"/>
      <c r="H27" s="8">
        <v>22219</v>
      </c>
      <c r="I27" s="8">
        <v>22219</v>
      </c>
      <c r="J27" s="8">
        <v>44438</v>
      </c>
      <c r="K27" s="8">
        <v>2500</v>
      </c>
      <c r="L27" s="8"/>
      <c r="M27" s="8"/>
      <c r="N27" s="8">
        <v>2500</v>
      </c>
      <c r="O27" s="8"/>
      <c r="P27" s="8"/>
      <c r="Q27" s="8"/>
      <c r="R27" s="8"/>
      <c r="S27" s="8"/>
      <c r="T27" s="8"/>
      <c r="U27" s="8"/>
      <c r="V27" s="8"/>
      <c r="W27" s="8">
        <v>46938</v>
      </c>
      <c r="X27" s="8">
        <v>293724</v>
      </c>
      <c r="Y27" s="8">
        <v>-246786</v>
      </c>
      <c r="Z27" s="2">
        <v>-84.02</v>
      </c>
      <c r="AA27" s="6">
        <v>391635</v>
      </c>
    </row>
    <row r="28" spans="1:27" ht="13.5">
      <c r="A28" s="25" t="s">
        <v>52</v>
      </c>
      <c r="B28" s="24"/>
      <c r="C28" s="6">
        <v>14255834</v>
      </c>
      <c r="D28" s="6"/>
      <c r="E28" s="7">
        <v>2038216</v>
      </c>
      <c r="F28" s="8">
        <v>228</v>
      </c>
      <c r="G28" s="8">
        <v>642</v>
      </c>
      <c r="H28" s="8">
        <v>412619</v>
      </c>
      <c r="I28" s="8">
        <v>412619</v>
      </c>
      <c r="J28" s="8">
        <v>825880</v>
      </c>
      <c r="K28" s="8">
        <v>1124</v>
      </c>
      <c r="L28" s="8">
        <v>627427</v>
      </c>
      <c r="M28" s="8">
        <v>913969</v>
      </c>
      <c r="N28" s="8">
        <v>1542520</v>
      </c>
      <c r="O28" s="8">
        <v>763909</v>
      </c>
      <c r="P28" s="8">
        <v>204</v>
      </c>
      <c r="Q28" s="8">
        <v>-759556</v>
      </c>
      <c r="R28" s="8">
        <v>4557</v>
      </c>
      <c r="S28" s="8"/>
      <c r="T28" s="8"/>
      <c r="U28" s="8"/>
      <c r="V28" s="8"/>
      <c r="W28" s="8">
        <v>2372957</v>
      </c>
      <c r="X28" s="8">
        <v>171</v>
      </c>
      <c r="Y28" s="8">
        <v>2372786</v>
      </c>
      <c r="Z28" s="2">
        <v>1387594.15</v>
      </c>
      <c r="AA28" s="6">
        <v>228</v>
      </c>
    </row>
    <row r="29" spans="1:27" ht="13.5">
      <c r="A29" s="25" t="s">
        <v>53</v>
      </c>
      <c r="B29" s="24"/>
      <c r="C29" s="6">
        <v>62705632</v>
      </c>
      <c r="D29" s="6"/>
      <c r="E29" s="7">
        <v>74329184</v>
      </c>
      <c r="F29" s="8">
        <v>3001</v>
      </c>
      <c r="G29" s="8">
        <v>61666</v>
      </c>
      <c r="H29" s="8">
        <v>9582985</v>
      </c>
      <c r="I29" s="8">
        <v>9582985</v>
      </c>
      <c r="J29" s="8">
        <v>19227636</v>
      </c>
      <c r="K29" s="8">
        <v>299215</v>
      </c>
      <c r="L29" s="8">
        <v>4876402</v>
      </c>
      <c r="M29" s="8">
        <v>5117391</v>
      </c>
      <c r="N29" s="8">
        <v>10293008</v>
      </c>
      <c r="O29" s="8">
        <v>4417251</v>
      </c>
      <c r="P29" s="8">
        <v>999806</v>
      </c>
      <c r="Q29" s="8">
        <v>981831</v>
      </c>
      <c r="R29" s="8">
        <v>6398888</v>
      </c>
      <c r="S29" s="8"/>
      <c r="T29" s="8"/>
      <c r="U29" s="8"/>
      <c r="V29" s="8"/>
      <c r="W29" s="8">
        <v>35919532</v>
      </c>
      <c r="X29" s="8">
        <v>2250</v>
      </c>
      <c r="Y29" s="8">
        <v>35917282</v>
      </c>
      <c r="Z29" s="2">
        <v>1596323.64</v>
      </c>
      <c r="AA29" s="6">
        <v>3001</v>
      </c>
    </row>
    <row r="30" spans="1:27" ht="13.5">
      <c r="A30" s="25" t="s">
        <v>54</v>
      </c>
      <c r="B30" s="24"/>
      <c r="C30" s="6">
        <v>276796</v>
      </c>
      <c r="D30" s="6"/>
      <c r="E30" s="7">
        <v>10715832</v>
      </c>
      <c r="F30" s="8">
        <v>28461977</v>
      </c>
      <c r="G30" s="8">
        <v>795205</v>
      </c>
      <c r="H30" s="8">
        <v>261988</v>
      </c>
      <c r="I30" s="8">
        <v>261988</v>
      </c>
      <c r="J30" s="8">
        <v>1319181</v>
      </c>
      <c r="K30" s="8">
        <v>1166761</v>
      </c>
      <c r="L30" s="8">
        <v>272309</v>
      </c>
      <c r="M30" s="8">
        <v>30431</v>
      </c>
      <c r="N30" s="8">
        <v>1469501</v>
      </c>
      <c r="O30" s="8">
        <v>1036469</v>
      </c>
      <c r="P30" s="8">
        <v>34750</v>
      </c>
      <c r="Q30" s="8">
        <v>168458</v>
      </c>
      <c r="R30" s="8">
        <v>1239677</v>
      </c>
      <c r="S30" s="8"/>
      <c r="T30" s="8"/>
      <c r="U30" s="8"/>
      <c r="V30" s="8"/>
      <c r="W30" s="8">
        <v>4028359</v>
      </c>
      <c r="X30" s="8">
        <v>21346479</v>
      </c>
      <c r="Y30" s="8">
        <v>-17318120</v>
      </c>
      <c r="Z30" s="2">
        <v>-81.13</v>
      </c>
      <c r="AA30" s="6">
        <v>28461977</v>
      </c>
    </row>
    <row r="31" spans="1:27" ht="13.5">
      <c r="A31" s="25" t="s">
        <v>55</v>
      </c>
      <c r="B31" s="24"/>
      <c r="C31" s="6">
        <v>28107879</v>
      </c>
      <c r="D31" s="6"/>
      <c r="E31" s="7">
        <v>20226687</v>
      </c>
      <c r="F31" s="8">
        <v>3646315</v>
      </c>
      <c r="G31" s="8">
        <v>875540</v>
      </c>
      <c r="H31" s="8">
        <v>874720</v>
      </c>
      <c r="I31" s="8">
        <v>874720</v>
      </c>
      <c r="J31" s="8">
        <v>2624980</v>
      </c>
      <c r="K31" s="8">
        <v>1115422</v>
      </c>
      <c r="L31" s="8">
        <v>985097</v>
      </c>
      <c r="M31" s="8">
        <v>801547</v>
      </c>
      <c r="N31" s="8">
        <v>2902066</v>
      </c>
      <c r="O31" s="8">
        <v>681671</v>
      </c>
      <c r="P31" s="8">
        <v>843261</v>
      </c>
      <c r="Q31" s="8">
        <v>1017064</v>
      </c>
      <c r="R31" s="8">
        <v>2541996</v>
      </c>
      <c r="S31" s="8"/>
      <c r="T31" s="8"/>
      <c r="U31" s="8"/>
      <c r="V31" s="8"/>
      <c r="W31" s="8">
        <v>8069042</v>
      </c>
      <c r="X31" s="8">
        <v>2734731</v>
      </c>
      <c r="Y31" s="8">
        <v>5334311</v>
      </c>
      <c r="Z31" s="2">
        <v>195.06</v>
      </c>
      <c r="AA31" s="6">
        <v>3646315</v>
      </c>
    </row>
    <row r="32" spans="1:27" ht="13.5">
      <c r="A32" s="25" t="s">
        <v>43</v>
      </c>
      <c r="B32" s="24"/>
      <c r="C32" s="6"/>
      <c r="D32" s="6"/>
      <c r="E32" s="7">
        <v>1913000</v>
      </c>
      <c r="F32" s="8">
        <v>24</v>
      </c>
      <c r="G32" s="8">
        <v>39324</v>
      </c>
      <c r="H32" s="8"/>
      <c r="I32" s="8"/>
      <c r="J32" s="8">
        <v>39324</v>
      </c>
      <c r="K32" s="8">
        <v>15300</v>
      </c>
      <c r="L32" s="8">
        <v>9936</v>
      </c>
      <c r="M32" s="8">
        <v>16943</v>
      </c>
      <c r="N32" s="8">
        <v>42179</v>
      </c>
      <c r="O32" s="8"/>
      <c r="P32" s="8"/>
      <c r="Q32" s="8">
        <v>682133</v>
      </c>
      <c r="R32" s="8">
        <v>682133</v>
      </c>
      <c r="S32" s="8"/>
      <c r="T32" s="8"/>
      <c r="U32" s="8"/>
      <c r="V32" s="8"/>
      <c r="W32" s="8">
        <v>763636</v>
      </c>
      <c r="X32" s="8">
        <v>18</v>
      </c>
      <c r="Y32" s="8">
        <v>763618</v>
      </c>
      <c r="Z32" s="2">
        <v>4242322.22</v>
      </c>
      <c r="AA32" s="6">
        <v>24</v>
      </c>
    </row>
    <row r="33" spans="1:27" ht="13.5">
      <c r="A33" s="25" t="s">
        <v>56</v>
      </c>
      <c r="B33" s="24"/>
      <c r="C33" s="6">
        <v>24448738</v>
      </c>
      <c r="D33" s="6"/>
      <c r="E33" s="7">
        <v>22492306</v>
      </c>
      <c r="F33" s="8">
        <v>154260515</v>
      </c>
      <c r="G33" s="8">
        <v>480981</v>
      </c>
      <c r="H33" s="8">
        <v>1980700</v>
      </c>
      <c r="I33" s="8">
        <v>1980700</v>
      </c>
      <c r="J33" s="8">
        <v>4442381</v>
      </c>
      <c r="K33" s="8">
        <v>793044</v>
      </c>
      <c r="L33" s="8">
        <v>3372445</v>
      </c>
      <c r="M33" s="8">
        <v>641502</v>
      </c>
      <c r="N33" s="8">
        <v>4806991</v>
      </c>
      <c r="O33" s="8">
        <v>3298407</v>
      </c>
      <c r="P33" s="8">
        <v>1361316</v>
      </c>
      <c r="Q33" s="8">
        <v>719465</v>
      </c>
      <c r="R33" s="8">
        <v>5379188</v>
      </c>
      <c r="S33" s="8"/>
      <c r="T33" s="8"/>
      <c r="U33" s="8"/>
      <c r="V33" s="8"/>
      <c r="W33" s="8">
        <v>14628560</v>
      </c>
      <c r="X33" s="8">
        <v>115695360</v>
      </c>
      <c r="Y33" s="8">
        <v>-101066800</v>
      </c>
      <c r="Z33" s="2">
        <v>-87.36</v>
      </c>
      <c r="AA33" s="6">
        <v>154260515</v>
      </c>
    </row>
    <row r="34" spans="1:27" ht="13.5">
      <c r="A34" s="23" t="s">
        <v>57</v>
      </c>
      <c r="B34" s="29"/>
      <c r="C34" s="6">
        <v>810525</v>
      </c>
      <c r="D34" s="6"/>
      <c r="E34" s="7">
        <v>-1</v>
      </c>
      <c r="F34" s="8">
        <v>-12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>
        <v>-9</v>
      </c>
      <c r="Y34" s="8">
        <v>9</v>
      </c>
      <c r="Z34" s="2">
        <v>-100</v>
      </c>
      <c r="AA34" s="6">
        <v>-12</v>
      </c>
    </row>
    <row r="35" spans="1:27" ht="12.75">
      <c r="A35" s="40" t="s">
        <v>58</v>
      </c>
      <c r="B35" s="32"/>
      <c r="C35" s="33">
        <f aca="true" t="shared" si="1" ref="C35:Y35">SUM(C24:C34)</f>
        <v>332889909</v>
      </c>
      <c r="D35" s="33">
        <f>SUM(D24:D34)</f>
        <v>0</v>
      </c>
      <c r="E35" s="34">
        <f t="shared" si="1"/>
        <v>245150237</v>
      </c>
      <c r="F35" s="35">
        <f t="shared" si="1"/>
        <v>288030879</v>
      </c>
      <c r="G35" s="35">
        <f t="shared" si="1"/>
        <v>9829690</v>
      </c>
      <c r="H35" s="35">
        <f t="shared" si="1"/>
        <v>20759495</v>
      </c>
      <c r="I35" s="35">
        <f t="shared" si="1"/>
        <v>20759495</v>
      </c>
      <c r="J35" s="35">
        <f t="shared" si="1"/>
        <v>51348680</v>
      </c>
      <c r="K35" s="35">
        <f t="shared" si="1"/>
        <v>11283636</v>
      </c>
      <c r="L35" s="35">
        <f t="shared" si="1"/>
        <v>17778360</v>
      </c>
      <c r="M35" s="35">
        <f t="shared" si="1"/>
        <v>15104618</v>
      </c>
      <c r="N35" s="35">
        <f t="shared" si="1"/>
        <v>44166614</v>
      </c>
      <c r="O35" s="35">
        <f t="shared" si="1"/>
        <v>17631356</v>
      </c>
      <c r="P35" s="35">
        <f t="shared" si="1"/>
        <v>10940737</v>
      </c>
      <c r="Q35" s="35">
        <f t="shared" si="1"/>
        <v>10646374</v>
      </c>
      <c r="R35" s="35">
        <f t="shared" si="1"/>
        <v>39218467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134733761</v>
      </c>
      <c r="X35" s="35">
        <f t="shared" si="1"/>
        <v>216023097</v>
      </c>
      <c r="Y35" s="35">
        <f t="shared" si="1"/>
        <v>-81289336</v>
      </c>
      <c r="Z35" s="36">
        <f>+IF(X35&lt;&gt;0,+(Y35/X35)*100,0)</f>
        <v>-37.629928062738585</v>
      </c>
      <c r="AA35" s="33">
        <f>SUM(AA24:AA34)</f>
        <v>288030879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-110892461</v>
      </c>
      <c r="D37" s="46">
        <f>+D21-D35</f>
        <v>0</v>
      </c>
      <c r="E37" s="47">
        <f t="shared" si="2"/>
        <v>7283817</v>
      </c>
      <c r="F37" s="48">
        <f t="shared" si="2"/>
        <v>-193009235</v>
      </c>
      <c r="G37" s="48">
        <f t="shared" si="2"/>
        <v>39738405</v>
      </c>
      <c r="H37" s="48">
        <f t="shared" si="2"/>
        <v>-9264292</v>
      </c>
      <c r="I37" s="48">
        <f t="shared" si="2"/>
        <v>-9264292</v>
      </c>
      <c r="J37" s="48">
        <f t="shared" si="2"/>
        <v>21209821</v>
      </c>
      <c r="K37" s="48">
        <f t="shared" si="2"/>
        <v>1390595</v>
      </c>
      <c r="L37" s="48">
        <f t="shared" si="2"/>
        <v>-4399694</v>
      </c>
      <c r="M37" s="48">
        <f t="shared" si="2"/>
        <v>6101710</v>
      </c>
      <c r="N37" s="48">
        <f t="shared" si="2"/>
        <v>3092611</v>
      </c>
      <c r="O37" s="48">
        <f t="shared" si="2"/>
        <v>-3763267</v>
      </c>
      <c r="P37" s="48">
        <f t="shared" si="2"/>
        <v>-350002</v>
      </c>
      <c r="Q37" s="48">
        <f t="shared" si="2"/>
        <v>121684</v>
      </c>
      <c r="R37" s="48">
        <f t="shared" si="2"/>
        <v>-3991585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20310847</v>
      </c>
      <c r="X37" s="48">
        <f>IF(F21=F35,0,X21-X35)</f>
        <v>-144756876</v>
      </c>
      <c r="Y37" s="48">
        <f t="shared" si="2"/>
        <v>165067723</v>
      </c>
      <c r="Z37" s="49">
        <f>+IF(X37&lt;&gt;0,+(Y37/X37)*100,0)</f>
        <v>-114.0310067205374</v>
      </c>
      <c r="AA37" s="46">
        <f>+AA21-AA35</f>
        <v>-193009235</v>
      </c>
    </row>
    <row r="38" spans="1:27" ht="22.5" customHeight="1">
      <c r="A38" s="50" t="s">
        <v>60</v>
      </c>
      <c r="B38" s="29"/>
      <c r="C38" s="6">
        <v>23184878</v>
      </c>
      <c r="D38" s="6"/>
      <c r="E38" s="7">
        <v>29784150</v>
      </c>
      <c r="F38" s="8">
        <v>450264</v>
      </c>
      <c r="G38" s="8"/>
      <c r="H38" s="8">
        <v>-340712</v>
      </c>
      <c r="I38" s="8">
        <v>-340712</v>
      </c>
      <c r="J38" s="8">
        <v>-681424</v>
      </c>
      <c r="K38" s="8">
        <v>-176169</v>
      </c>
      <c r="L38" s="8">
        <v>-261099</v>
      </c>
      <c r="M38" s="8"/>
      <c r="N38" s="8">
        <v>-437268</v>
      </c>
      <c r="O38" s="8"/>
      <c r="P38" s="8"/>
      <c r="Q38" s="8">
        <v>33063000</v>
      </c>
      <c r="R38" s="8">
        <v>33063000</v>
      </c>
      <c r="S38" s="8"/>
      <c r="T38" s="8"/>
      <c r="U38" s="8"/>
      <c r="V38" s="8"/>
      <c r="W38" s="8">
        <v>31944308</v>
      </c>
      <c r="X38" s="8">
        <v>337698</v>
      </c>
      <c r="Y38" s="8">
        <v>31606610</v>
      </c>
      <c r="Z38" s="2">
        <v>9359.43</v>
      </c>
      <c r="AA38" s="6">
        <v>450264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-87707583</v>
      </c>
      <c r="D41" s="56">
        <f>SUM(D37:D40)</f>
        <v>0</v>
      </c>
      <c r="E41" s="57">
        <f t="shared" si="3"/>
        <v>37067967</v>
      </c>
      <c r="F41" s="58">
        <f t="shared" si="3"/>
        <v>-192558971</v>
      </c>
      <c r="G41" s="58">
        <f t="shared" si="3"/>
        <v>39738405</v>
      </c>
      <c r="H41" s="58">
        <f t="shared" si="3"/>
        <v>-9605004</v>
      </c>
      <c r="I41" s="58">
        <f t="shared" si="3"/>
        <v>-9605004</v>
      </c>
      <c r="J41" s="58">
        <f t="shared" si="3"/>
        <v>20528397</v>
      </c>
      <c r="K41" s="58">
        <f t="shared" si="3"/>
        <v>1214426</v>
      </c>
      <c r="L41" s="58">
        <f t="shared" si="3"/>
        <v>-4660793</v>
      </c>
      <c r="M41" s="58">
        <f t="shared" si="3"/>
        <v>6101710</v>
      </c>
      <c r="N41" s="58">
        <f t="shared" si="3"/>
        <v>2655343</v>
      </c>
      <c r="O41" s="58">
        <f t="shared" si="3"/>
        <v>-3763267</v>
      </c>
      <c r="P41" s="58">
        <f t="shared" si="3"/>
        <v>-350002</v>
      </c>
      <c r="Q41" s="58">
        <f t="shared" si="3"/>
        <v>33184684</v>
      </c>
      <c r="R41" s="58">
        <f t="shared" si="3"/>
        <v>29071415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52255155</v>
      </c>
      <c r="X41" s="58">
        <f t="shared" si="3"/>
        <v>-144419178</v>
      </c>
      <c r="Y41" s="58">
        <f t="shared" si="3"/>
        <v>196674333</v>
      </c>
      <c r="Z41" s="59">
        <f>+IF(X41&lt;&gt;0,+(Y41/X41)*100,0)</f>
        <v>-136.1829749508753</v>
      </c>
      <c r="AA41" s="56">
        <f>SUM(AA37:AA40)</f>
        <v>-192558971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-87707583</v>
      </c>
      <c r="D43" s="64">
        <f>+D41-D42</f>
        <v>0</v>
      </c>
      <c r="E43" s="65">
        <f t="shared" si="4"/>
        <v>37067967</v>
      </c>
      <c r="F43" s="66">
        <f t="shared" si="4"/>
        <v>-192558971</v>
      </c>
      <c r="G43" s="66">
        <f t="shared" si="4"/>
        <v>39738405</v>
      </c>
      <c r="H43" s="66">
        <f t="shared" si="4"/>
        <v>-9605004</v>
      </c>
      <c r="I43" s="66">
        <f t="shared" si="4"/>
        <v>-9605004</v>
      </c>
      <c r="J43" s="66">
        <f t="shared" si="4"/>
        <v>20528397</v>
      </c>
      <c r="K43" s="66">
        <f t="shared" si="4"/>
        <v>1214426</v>
      </c>
      <c r="L43" s="66">
        <f t="shared" si="4"/>
        <v>-4660793</v>
      </c>
      <c r="M43" s="66">
        <f t="shared" si="4"/>
        <v>6101710</v>
      </c>
      <c r="N43" s="66">
        <f t="shared" si="4"/>
        <v>2655343</v>
      </c>
      <c r="O43" s="66">
        <f t="shared" si="4"/>
        <v>-3763267</v>
      </c>
      <c r="P43" s="66">
        <f t="shared" si="4"/>
        <v>-350002</v>
      </c>
      <c r="Q43" s="66">
        <f t="shared" si="4"/>
        <v>33184684</v>
      </c>
      <c r="R43" s="66">
        <f t="shared" si="4"/>
        <v>29071415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52255155</v>
      </c>
      <c r="X43" s="66">
        <f t="shared" si="4"/>
        <v>-144419178</v>
      </c>
      <c r="Y43" s="66">
        <f t="shared" si="4"/>
        <v>196674333</v>
      </c>
      <c r="Z43" s="67">
        <f>+IF(X43&lt;&gt;0,+(Y43/X43)*100,0)</f>
        <v>-136.1829749508753</v>
      </c>
      <c r="AA43" s="64">
        <f>+AA41-AA42</f>
        <v>-192558971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-87707583</v>
      </c>
      <c r="D45" s="56">
        <f>SUM(D43:D44)</f>
        <v>0</v>
      </c>
      <c r="E45" s="57">
        <f t="shared" si="5"/>
        <v>37067967</v>
      </c>
      <c r="F45" s="58">
        <f t="shared" si="5"/>
        <v>-192558971</v>
      </c>
      <c r="G45" s="58">
        <f t="shared" si="5"/>
        <v>39738405</v>
      </c>
      <c r="H45" s="58">
        <f t="shared" si="5"/>
        <v>-9605004</v>
      </c>
      <c r="I45" s="58">
        <f t="shared" si="5"/>
        <v>-9605004</v>
      </c>
      <c r="J45" s="58">
        <f t="shared" si="5"/>
        <v>20528397</v>
      </c>
      <c r="K45" s="58">
        <f t="shared" si="5"/>
        <v>1214426</v>
      </c>
      <c r="L45" s="58">
        <f t="shared" si="5"/>
        <v>-4660793</v>
      </c>
      <c r="M45" s="58">
        <f t="shared" si="5"/>
        <v>6101710</v>
      </c>
      <c r="N45" s="58">
        <f t="shared" si="5"/>
        <v>2655343</v>
      </c>
      <c r="O45" s="58">
        <f t="shared" si="5"/>
        <v>-3763267</v>
      </c>
      <c r="P45" s="58">
        <f t="shared" si="5"/>
        <v>-350002</v>
      </c>
      <c r="Q45" s="58">
        <f t="shared" si="5"/>
        <v>33184684</v>
      </c>
      <c r="R45" s="58">
        <f t="shared" si="5"/>
        <v>29071415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52255155</v>
      </c>
      <c r="X45" s="58">
        <f t="shared" si="5"/>
        <v>-144419178</v>
      </c>
      <c r="Y45" s="58">
        <f t="shared" si="5"/>
        <v>196674333</v>
      </c>
      <c r="Z45" s="59">
        <f>+IF(X45&lt;&gt;0,+(Y45/X45)*100,0)</f>
        <v>-136.1829749508753</v>
      </c>
      <c r="AA45" s="56">
        <f>SUM(AA43:AA44)</f>
        <v>-192558971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-87707583</v>
      </c>
      <c r="D47" s="71">
        <f>SUM(D45:D46)</f>
        <v>0</v>
      </c>
      <c r="E47" s="72">
        <f t="shared" si="6"/>
        <v>37067967</v>
      </c>
      <c r="F47" s="73">
        <f t="shared" si="6"/>
        <v>-192558971</v>
      </c>
      <c r="G47" s="73">
        <f t="shared" si="6"/>
        <v>39738405</v>
      </c>
      <c r="H47" s="74">
        <f t="shared" si="6"/>
        <v>-9605004</v>
      </c>
      <c r="I47" s="74">
        <f t="shared" si="6"/>
        <v>-9605004</v>
      </c>
      <c r="J47" s="74">
        <f t="shared" si="6"/>
        <v>20528397</v>
      </c>
      <c r="K47" s="74">
        <f t="shared" si="6"/>
        <v>1214426</v>
      </c>
      <c r="L47" s="74">
        <f t="shared" si="6"/>
        <v>-4660793</v>
      </c>
      <c r="M47" s="73">
        <f t="shared" si="6"/>
        <v>6101710</v>
      </c>
      <c r="N47" s="73">
        <f t="shared" si="6"/>
        <v>2655343</v>
      </c>
      <c r="O47" s="74">
        <f t="shared" si="6"/>
        <v>-3763267</v>
      </c>
      <c r="P47" s="74">
        <f t="shared" si="6"/>
        <v>-350002</v>
      </c>
      <c r="Q47" s="74">
        <f t="shared" si="6"/>
        <v>33184684</v>
      </c>
      <c r="R47" s="74">
        <f t="shared" si="6"/>
        <v>29071415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52255155</v>
      </c>
      <c r="X47" s="74">
        <f t="shared" si="6"/>
        <v>-144419178</v>
      </c>
      <c r="Y47" s="74">
        <f t="shared" si="6"/>
        <v>196674333</v>
      </c>
      <c r="Z47" s="75">
        <f>+IF(X47&lt;&gt;0,+(Y47/X47)*100,0)</f>
        <v>-136.1829749508753</v>
      </c>
      <c r="AA47" s="76">
        <f>SUM(AA45:AA46)</f>
        <v>-192558971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83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101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8327521</v>
      </c>
      <c r="D5" s="6"/>
      <c r="E5" s="7">
        <v>10315508</v>
      </c>
      <c r="F5" s="8">
        <v>10315508</v>
      </c>
      <c r="G5" s="8"/>
      <c r="H5" s="8"/>
      <c r="I5" s="8">
        <v>317312</v>
      </c>
      <c r="J5" s="8">
        <v>317312</v>
      </c>
      <c r="K5" s="8">
        <v>202131</v>
      </c>
      <c r="L5" s="8">
        <v>9528781</v>
      </c>
      <c r="M5" s="8"/>
      <c r="N5" s="8">
        <v>9730912</v>
      </c>
      <c r="O5" s="8">
        <v>-676444</v>
      </c>
      <c r="P5" s="8"/>
      <c r="Q5" s="8"/>
      <c r="R5" s="8">
        <v>-676444</v>
      </c>
      <c r="S5" s="8"/>
      <c r="T5" s="8"/>
      <c r="U5" s="8"/>
      <c r="V5" s="8"/>
      <c r="W5" s="8">
        <v>9371780</v>
      </c>
      <c r="X5" s="8">
        <v>7736636</v>
      </c>
      <c r="Y5" s="8">
        <v>1635144</v>
      </c>
      <c r="Z5" s="2">
        <v>21.14</v>
      </c>
      <c r="AA5" s="6">
        <v>10315508</v>
      </c>
    </row>
    <row r="6" spans="1:27" ht="13.5">
      <c r="A6" s="23" t="s">
        <v>32</v>
      </c>
      <c r="B6" s="24"/>
      <c r="C6" s="6">
        <v>9966210</v>
      </c>
      <c r="D6" s="6"/>
      <c r="E6" s="7">
        <v>10724208</v>
      </c>
      <c r="F6" s="8">
        <v>10724213</v>
      </c>
      <c r="G6" s="8">
        <v>768699</v>
      </c>
      <c r="H6" s="8">
        <v>923414</v>
      </c>
      <c r="I6" s="8">
        <v>823869</v>
      </c>
      <c r="J6" s="8">
        <v>2515982</v>
      </c>
      <c r="K6" s="8">
        <v>814455</v>
      </c>
      <c r="L6" s="8">
        <v>736979</v>
      </c>
      <c r="M6" s="8">
        <v>536220</v>
      </c>
      <c r="N6" s="8">
        <v>2087654</v>
      </c>
      <c r="O6" s="8">
        <v>1109550</v>
      </c>
      <c r="P6" s="8">
        <v>806197</v>
      </c>
      <c r="Q6" s="8">
        <v>803168</v>
      </c>
      <c r="R6" s="8">
        <v>2718915</v>
      </c>
      <c r="S6" s="8"/>
      <c r="T6" s="8"/>
      <c r="U6" s="8"/>
      <c r="V6" s="8"/>
      <c r="W6" s="8">
        <v>7322551</v>
      </c>
      <c r="X6" s="8">
        <v>8043155</v>
      </c>
      <c r="Y6" s="8">
        <v>-720604</v>
      </c>
      <c r="Z6" s="2">
        <v>-8.96</v>
      </c>
      <c r="AA6" s="6">
        <v>10724213</v>
      </c>
    </row>
    <row r="7" spans="1:27" ht="13.5">
      <c r="A7" s="25" t="s">
        <v>33</v>
      </c>
      <c r="B7" s="24"/>
      <c r="C7" s="6">
        <v>2902054</v>
      </c>
      <c r="D7" s="6"/>
      <c r="E7" s="7">
        <v>2448484</v>
      </c>
      <c r="F7" s="8">
        <v>2448484</v>
      </c>
      <c r="G7" s="8">
        <v>54183</v>
      </c>
      <c r="H7" s="8">
        <v>367337</v>
      </c>
      <c r="I7" s="8">
        <v>511941</v>
      </c>
      <c r="J7" s="8">
        <v>933461</v>
      </c>
      <c r="K7" s="8">
        <v>528308</v>
      </c>
      <c r="L7" s="8">
        <v>561689</v>
      </c>
      <c r="M7" s="8">
        <v>646818</v>
      </c>
      <c r="N7" s="8">
        <v>1736815</v>
      </c>
      <c r="O7" s="8">
        <v>-944797</v>
      </c>
      <c r="P7" s="8">
        <v>531271</v>
      </c>
      <c r="Q7" s="8">
        <v>305308</v>
      </c>
      <c r="R7" s="8">
        <v>-108218</v>
      </c>
      <c r="S7" s="8"/>
      <c r="T7" s="8"/>
      <c r="U7" s="8"/>
      <c r="V7" s="8"/>
      <c r="W7" s="8">
        <v>2562058</v>
      </c>
      <c r="X7" s="8">
        <v>1836364</v>
      </c>
      <c r="Y7" s="8">
        <v>725694</v>
      </c>
      <c r="Z7" s="2">
        <v>39.52</v>
      </c>
      <c r="AA7" s="6">
        <v>2448484</v>
      </c>
    </row>
    <row r="8" spans="1:27" ht="13.5">
      <c r="A8" s="25" t="s">
        <v>34</v>
      </c>
      <c r="B8" s="24"/>
      <c r="C8" s="6">
        <v>1566825</v>
      </c>
      <c r="D8" s="6"/>
      <c r="E8" s="7">
        <v>994981</v>
      </c>
      <c r="F8" s="8">
        <v>994981</v>
      </c>
      <c r="G8" s="8">
        <v>329929</v>
      </c>
      <c r="H8" s="8">
        <v>384379</v>
      </c>
      <c r="I8" s="8">
        <v>375428</v>
      </c>
      <c r="J8" s="8">
        <v>1089736</v>
      </c>
      <c r="K8" s="8">
        <v>385789</v>
      </c>
      <c r="L8" s="8">
        <v>373525</v>
      </c>
      <c r="M8" s="8">
        <v>381616</v>
      </c>
      <c r="N8" s="8">
        <v>1140930</v>
      </c>
      <c r="O8" s="8">
        <v>-1828101</v>
      </c>
      <c r="P8" s="8">
        <v>392484</v>
      </c>
      <c r="Q8" s="8">
        <v>193307</v>
      </c>
      <c r="R8" s="8">
        <v>-1242310</v>
      </c>
      <c r="S8" s="8"/>
      <c r="T8" s="8"/>
      <c r="U8" s="8"/>
      <c r="V8" s="8"/>
      <c r="W8" s="8">
        <v>988356</v>
      </c>
      <c r="X8" s="8">
        <v>746233</v>
      </c>
      <c r="Y8" s="8">
        <v>242123</v>
      </c>
      <c r="Z8" s="2">
        <v>32.45</v>
      </c>
      <c r="AA8" s="6">
        <v>994981</v>
      </c>
    </row>
    <row r="9" spans="1:27" ht="13.5">
      <c r="A9" s="25" t="s">
        <v>35</v>
      </c>
      <c r="B9" s="24"/>
      <c r="C9" s="6">
        <v>1889446</v>
      </c>
      <c r="D9" s="6"/>
      <c r="E9" s="7">
        <v>1172676</v>
      </c>
      <c r="F9" s="8">
        <v>1172676</v>
      </c>
      <c r="G9" s="8">
        <v>157466</v>
      </c>
      <c r="H9" s="8">
        <v>364108</v>
      </c>
      <c r="I9" s="8">
        <v>369411</v>
      </c>
      <c r="J9" s="8">
        <v>890985</v>
      </c>
      <c r="K9" s="8">
        <v>371807</v>
      </c>
      <c r="L9" s="8">
        <v>372663</v>
      </c>
      <c r="M9" s="8">
        <v>370614</v>
      </c>
      <c r="N9" s="8">
        <v>1115084</v>
      </c>
      <c r="O9" s="8">
        <v>-1290409</v>
      </c>
      <c r="P9" s="8">
        <v>373555</v>
      </c>
      <c r="Q9" s="8">
        <v>209978</v>
      </c>
      <c r="R9" s="8">
        <v>-706876</v>
      </c>
      <c r="S9" s="8"/>
      <c r="T9" s="8"/>
      <c r="U9" s="8"/>
      <c r="V9" s="8"/>
      <c r="W9" s="8">
        <v>1299193</v>
      </c>
      <c r="X9" s="8">
        <v>879507</v>
      </c>
      <c r="Y9" s="8">
        <v>419686</v>
      </c>
      <c r="Z9" s="2">
        <v>47.72</v>
      </c>
      <c r="AA9" s="6">
        <v>1172676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294261</v>
      </c>
      <c r="D11" s="6"/>
      <c r="E11" s="7">
        <v>372070</v>
      </c>
      <c r="F11" s="8">
        <v>372070</v>
      </c>
      <c r="G11" s="8">
        <v>162813</v>
      </c>
      <c r="H11" s="8">
        <v>3562</v>
      </c>
      <c r="I11" s="8">
        <v>1371665</v>
      </c>
      <c r="J11" s="8">
        <v>1538040</v>
      </c>
      <c r="K11" s="8">
        <v>3487</v>
      </c>
      <c r="L11" s="8">
        <v>6389</v>
      </c>
      <c r="M11" s="8">
        <v>9567</v>
      </c>
      <c r="N11" s="8">
        <v>19443</v>
      </c>
      <c r="O11" s="8">
        <v>-1210263</v>
      </c>
      <c r="P11" s="8">
        <v>4477</v>
      </c>
      <c r="Q11" s="8">
        <v>2937</v>
      </c>
      <c r="R11" s="8">
        <v>-1202849</v>
      </c>
      <c r="S11" s="8"/>
      <c r="T11" s="8"/>
      <c r="U11" s="8"/>
      <c r="V11" s="8"/>
      <c r="W11" s="8">
        <v>354634</v>
      </c>
      <c r="X11" s="8">
        <v>279049</v>
      </c>
      <c r="Y11" s="8">
        <v>75585</v>
      </c>
      <c r="Z11" s="2">
        <v>27.09</v>
      </c>
      <c r="AA11" s="6">
        <v>372070</v>
      </c>
    </row>
    <row r="12" spans="1:27" ht="13.5">
      <c r="A12" s="25" t="s">
        <v>37</v>
      </c>
      <c r="B12" s="29"/>
      <c r="C12" s="6">
        <v>3439547</v>
      </c>
      <c r="D12" s="6"/>
      <c r="E12" s="7">
        <v>2151196</v>
      </c>
      <c r="F12" s="8">
        <v>2151201</v>
      </c>
      <c r="G12" s="8">
        <v>71874</v>
      </c>
      <c r="H12" s="8">
        <v>175934</v>
      </c>
      <c r="I12" s="8">
        <v>212501</v>
      </c>
      <c r="J12" s="8">
        <v>460309</v>
      </c>
      <c r="K12" s="8">
        <v>228774</v>
      </c>
      <c r="L12" s="8">
        <v>343025</v>
      </c>
      <c r="M12" s="8">
        <v>157053</v>
      </c>
      <c r="N12" s="8">
        <v>728852</v>
      </c>
      <c r="O12" s="8">
        <v>411523</v>
      </c>
      <c r="P12" s="8">
        <v>201227</v>
      </c>
      <c r="Q12" s="8">
        <v>204640</v>
      </c>
      <c r="R12" s="8">
        <v>817390</v>
      </c>
      <c r="S12" s="8"/>
      <c r="T12" s="8"/>
      <c r="U12" s="8"/>
      <c r="V12" s="8"/>
      <c r="W12" s="8">
        <v>2006551</v>
      </c>
      <c r="X12" s="8">
        <v>1613403</v>
      </c>
      <c r="Y12" s="8">
        <v>393148</v>
      </c>
      <c r="Z12" s="2">
        <v>24.37</v>
      </c>
      <c r="AA12" s="6">
        <v>2151201</v>
      </c>
    </row>
    <row r="13" spans="1:27" ht="13.5">
      <c r="A13" s="23" t="s">
        <v>38</v>
      </c>
      <c r="B13" s="29"/>
      <c r="C13" s="6">
        <v>1044</v>
      </c>
      <c r="D13" s="6"/>
      <c r="E13" s="7">
        <v>351003</v>
      </c>
      <c r="F13" s="8">
        <v>351000</v>
      </c>
      <c r="G13" s="8">
        <v>22379</v>
      </c>
      <c r="H13" s="8">
        <v>21223</v>
      </c>
      <c r="I13" s="8">
        <v>21190</v>
      </c>
      <c r="J13" s="8">
        <v>64792</v>
      </c>
      <c r="K13" s="8">
        <v>19366</v>
      </c>
      <c r="L13" s="8">
        <v>19054</v>
      </c>
      <c r="M13" s="8">
        <v>18866</v>
      </c>
      <c r="N13" s="8">
        <v>57286</v>
      </c>
      <c r="O13" s="8">
        <v>-121558</v>
      </c>
      <c r="P13" s="8">
        <v>18289</v>
      </c>
      <c r="Q13" s="8">
        <v>43117</v>
      </c>
      <c r="R13" s="8">
        <v>-60152</v>
      </c>
      <c r="S13" s="8"/>
      <c r="T13" s="8"/>
      <c r="U13" s="8"/>
      <c r="V13" s="8"/>
      <c r="W13" s="8">
        <v>61926</v>
      </c>
      <c r="X13" s="8">
        <v>263250</v>
      </c>
      <c r="Y13" s="8">
        <v>-201324</v>
      </c>
      <c r="Z13" s="2">
        <v>-76.48</v>
      </c>
      <c r="AA13" s="6">
        <v>351000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197216</v>
      </c>
      <c r="D15" s="6"/>
      <c r="E15" s="7">
        <v>8250</v>
      </c>
      <c r="F15" s="8">
        <v>8250</v>
      </c>
      <c r="G15" s="8"/>
      <c r="H15" s="8">
        <v>62</v>
      </c>
      <c r="I15" s="8">
        <v>4611</v>
      </c>
      <c r="J15" s="8">
        <v>4673</v>
      </c>
      <c r="K15" s="8">
        <v>10</v>
      </c>
      <c r="L15" s="8"/>
      <c r="M15" s="8"/>
      <c r="N15" s="8">
        <v>10</v>
      </c>
      <c r="O15" s="8">
        <v>-3015</v>
      </c>
      <c r="P15" s="8"/>
      <c r="Q15" s="8"/>
      <c r="R15" s="8">
        <v>-3015</v>
      </c>
      <c r="S15" s="8"/>
      <c r="T15" s="8"/>
      <c r="U15" s="8"/>
      <c r="V15" s="8"/>
      <c r="W15" s="8">
        <v>1668</v>
      </c>
      <c r="X15" s="8">
        <v>6186</v>
      </c>
      <c r="Y15" s="8">
        <v>-4518</v>
      </c>
      <c r="Z15" s="2">
        <v>-73.04</v>
      </c>
      <c r="AA15" s="6">
        <v>8250</v>
      </c>
    </row>
    <row r="16" spans="1:27" ht="13.5">
      <c r="A16" s="23" t="s">
        <v>41</v>
      </c>
      <c r="B16" s="29"/>
      <c r="C16" s="6">
        <v>12662</v>
      </c>
      <c r="D16" s="6"/>
      <c r="E16" s="7">
        <v>42900</v>
      </c>
      <c r="F16" s="8">
        <v>42900</v>
      </c>
      <c r="G16" s="8">
        <v>5647</v>
      </c>
      <c r="H16" s="8">
        <v>3243</v>
      </c>
      <c r="I16" s="8">
        <v>1996</v>
      </c>
      <c r="J16" s="8">
        <v>10886</v>
      </c>
      <c r="K16" s="8">
        <v>2477</v>
      </c>
      <c r="L16" s="8">
        <v>5176</v>
      </c>
      <c r="M16" s="8">
        <v>1406</v>
      </c>
      <c r="N16" s="8">
        <v>9059</v>
      </c>
      <c r="O16" s="8">
        <v>1379</v>
      </c>
      <c r="P16" s="8">
        <v>5061</v>
      </c>
      <c r="Q16" s="8">
        <v>1509</v>
      </c>
      <c r="R16" s="8">
        <v>7949</v>
      </c>
      <c r="S16" s="8"/>
      <c r="T16" s="8"/>
      <c r="U16" s="8"/>
      <c r="V16" s="8"/>
      <c r="W16" s="8">
        <v>27894</v>
      </c>
      <c r="X16" s="8">
        <v>32175</v>
      </c>
      <c r="Y16" s="8">
        <v>-4281</v>
      </c>
      <c r="Z16" s="2">
        <v>-13.31</v>
      </c>
      <c r="AA16" s="6">
        <v>42900</v>
      </c>
    </row>
    <row r="17" spans="1:27" ht="13.5">
      <c r="A17" s="23" t="s">
        <v>42</v>
      </c>
      <c r="B17" s="29"/>
      <c r="C17" s="6">
        <v>151239</v>
      </c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3.5">
      <c r="A18" s="23" t="s">
        <v>43</v>
      </c>
      <c r="B18" s="29"/>
      <c r="C18" s="6">
        <v>29887897</v>
      </c>
      <c r="D18" s="6"/>
      <c r="E18" s="7">
        <v>28980001</v>
      </c>
      <c r="F18" s="8">
        <v>28780000</v>
      </c>
      <c r="G18" s="8">
        <v>10145000</v>
      </c>
      <c r="H18" s="8"/>
      <c r="I18" s="8">
        <v>829573</v>
      </c>
      <c r="J18" s="8">
        <v>10974573</v>
      </c>
      <c r="K18" s="8">
        <v>364452</v>
      </c>
      <c r="L18" s="8">
        <v>850755</v>
      </c>
      <c r="M18" s="8">
        <v>13815124</v>
      </c>
      <c r="N18" s="8">
        <v>15030331</v>
      </c>
      <c r="O18" s="8">
        <v>789294</v>
      </c>
      <c r="P18" s="8">
        <v>223469</v>
      </c>
      <c r="Q18" s="8">
        <v>996598</v>
      </c>
      <c r="R18" s="8">
        <v>2009361</v>
      </c>
      <c r="S18" s="8"/>
      <c r="T18" s="8"/>
      <c r="U18" s="8"/>
      <c r="V18" s="8"/>
      <c r="W18" s="8">
        <v>28014265</v>
      </c>
      <c r="X18" s="8">
        <v>21584995</v>
      </c>
      <c r="Y18" s="8">
        <v>6429270</v>
      </c>
      <c r="Z18" s="2">
        <v>29.79</v>
      </c>
      <c r="AA18" s="6">
        <v>28780000</v>
      </c>
    </row>
    <row r="19" spans="1:27" ht="13.5">
      <c r="A19" s="23" t="s">
        <v>44</v>
      </c>
      <c r="B19" s="29"/>
      <c r="C19" s="6">
        <v>1688093</v>
      </c>
      <c r="D19" s="6"/>
      <c r="E19" s="7">
        <v>2268117</v>
      </c>
      <c r="F19" s="26">
        <v>2268122</v>
      </c>
      <c r="G19" s="26">
        <v>8777</v>
      </c>
      <c r="H19" s="26">
        <v>183718</v>
      </c>
      <c r="I19" s="26">
        <v>332349</v>
      </c>
      <c r="J19" s="26">
        <v>524844</v>
      </c>
      <c r="K19" s="26">
        <v>25131</v>
      </c>
      <c r="L19" s="26">
        <v>339836</v>
      </c>
      <c r="M19" s="26">
        <v>110528</v>
      </c>
      <c r="N19" s="26">
        <v>475495</v>
      </c>
      <c r="O19" s="26">
        <v>-985836</v>
      </c>
      <c r="P19" s="26">
        <v>71638</v>
      </c>
      <c r="Q19" s="26">
        <v>151910</v>
      </c>
      <c r="R19" s="26">
        <v>-762288</v>
      </c>
      <c r="S19" s="26"/>
      <c r="T19" s="26"/>
      <c r="U19" s="26"/>
      <c r="V19" s="26"/>
      <c r="W19" s="26">
        <v>238051</v>
      </c>
      <c r="X19" s="26">
        <v>1701092</v>
      </c>
      <c r="Y19" s="26">
        <v>-1463041</v>
      </c>
      <c r="Z19" s="27">
        <v>-86.01</v>
      </c>
      <c r="AA19" s="28">
        <v>2268122</v>
      </c>
    </row>
    <row r="20" spans="1:27" ht="13.5">
      <c r="A20" s="23" t="s">
        <v>45</v>
      </c>
      <c r="B20" s="29"/>
      <c r="C20" s="6"/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60324015</v>
      </c>
      <c r="D21" s="33">
        <f t="shared" si="0"/>
        <v>0</v>
      </c>
      <c r="E21" s="34">
        <f t="shared" si="0"/>
        <v>59829394</v>
      </c>
      <c r="F21" s="35">
        <f t="shared" si="0"/>
        <v>59629405</v>
      </c>
      <c r="G21" s="35">
        <f t="shared" si="0"/>
        <v>11726767</v>
      </c>
      <c r="H21" s="35">
        <f t="shared" si="0"/>
        <v>2426980</v>
      </c>
      <c r="I21" s="35">
        <f t="shared" si="0"/>
        <v>5171846</v>
      </c>
      <c r="J21" s="35">
        <f t="shared" si="0"/>
        <v>19325593</v>
      </c>
      <c r="K21" s="35">
        <f t="shared" si="0"/>
        <v>2946187</v>
      </c>
      <c r="L21" s="35">
        <f t="shared" si="0"/>
        <v>13137872</v>
      </c>
      <c r="M21" s="35">
        <f t="shared" si="0"/>
        <v>16047812</v>
      </c>
      <c r="N21" s="35">
        <f t="shared" si="0"/>
        <v>32131871</v>
      </c>
      <c r="O21" s="35">
        <f t="shared" si="0"/>
        <v>-4748677</v>
      </c>
      <c r="P21" s="35">
        <f t="shared" si="0"/>
        <v>2627668</v>
      </c>
      <c r="Q21" s="35">
        <f t="shared" si="0"/>
        <v>2912472</v>
      </c>
      <c r="R21" s="35">
        <f t="shared" si="0"/>
        <v>791463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52248927</v>
      </c>
      <c r="X21" s="35">
        <f t="shared" si="0"/>
        <v>44722045</v>
      </c>
      <c r="Y21" s="35">
        <f t="shared" si="0"/>
        <v>7526882</v>
      </c>
      <c r="Z21" s="36">
        <f>+IF(X21&lt;&gt;0,+(Y21/X21)*100,0)</f>
        <v>16.830361849508446</v>
      </c>
      <c r="AA21" s="33">
        <f>SUM(AA5:AA20)</f>
        <v>59629405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20781041</v>
      </c>
      <c r="D24" s="6"/>
      <c r="E24" s="7">
        <v>24416488</v>
      </c>
      <c r="F24" s="8">
        <v>23489566</v>
      </c>
      <c r="G24" s="8">
        <v>1572304</v>
      </c>
      <c r="H24" s="8">
        <v>1584615</v>
      </c>
      <c r="I24" s="8">
        <v>3473352</v>
      </c>
      <c r="J24" s="8">
        <v>6630271</v>
      </c>
      <c r="K24" s="8">
        <v>1788231</v>
      </c>
      <c r="L24" s="8">
        <v>1819092</v>
      </c>
      <c r="M24" s="8">
        <v>1651045</v>
      </c>
      <c r="N24" s="8">
        <v>5258368</v>
      </c>
      <c r="O24" s="8">
        <v>-5915</v>
      </c>
      <c r="P24" s="8">
        <v>1462520</v>
      </c>
      <c r="Q24" s="8">
        <v>1804254</v>
      </c>
      <c r="R24" s="8">
        <v>3260859</v>
      </c>
      <c r="S24" s="8"/>
      <c r="T24" s="8"/>
      <c r="U24" s="8"/>
      <c r="V24" s="8"/>
      <c r="W24" s="8">
        <v>15149498</v>
      </c>
      <c r="X24" s="8">
        <v>17617156</v>
      </c>
      <c r="Y24" s="8">
        <v>-2467658</v>
      </c>
      <c r="Z24" s="2">
        <v>-14.01</v>
      </c>
      <c r="AA24" s="6">
        <v>23489566</v>
      </c>
    </row>
    <row r="25" spans="1:27" ht="13.5">
      <c r="A25" s="25" t="s">
        <v>49</v>
      </c>
      <c r="B25" s="24"/>
      <c r="C25" s="6">
        <v>2532342</v>
      </c>
      <c r="D25" s="6"/>
      <c r="E25" s="7">
        <v>2739128</v>
      </c>
      <c r="F25" s="8">
        <v>2739128</v>
      </c>
      <c r="G25" s="8">
        <v>213403</v>
      </c>
      <c r="H25" s="8">
        <v>213403</v>
      </c>
      <c r="I25" s="8">
        <v>214155</v>
      </c>
      <c r="J25" s="8">
        <v>640961</v>
      </c>
      <c r="K25" s="8">
        <v>214949</v>
      </c>
      <c r="L25" s="8">
        <v>234667</v>
      </c>
      <c r="M25" s="8">
        <v>216918</v>
      </c>
      <c r="N25" s="8">
        <v>666534</v>
      </c>
      <c r="O25" s="8">
        <v>184129</v>
      </c>
      <c r="P25" s="8">
        <v>187753</v>
      </c>
      <c r="Q25" s="8">
        <v>213129</v>
      </c>
      <c r="R25" s="8">
        <v>585011</v>
      </c>
      <c r="S25" s="8"/>
      <c r="T25" s="8"/>
      <c r="U25" s="8"/>
      <c r="V25" s="8"/>
      <c r="W25" s="8">
        <v>1892506</v>
      </c>
      <c r="X25" s="8">
        <v>2054342</v>
      </c>
      <c r="Y25" s="8">
        <v>-161836</v>
      </c>
      <c r="Z25" s="2">
        <v>-7.88</v>
      </c>
      <c r="AA25" s="6">
        <v>2739128</v>
      </c>
    </row>
    <row r="26" spans="1:27" ht="13.5">
      <c r="A26" s="25" t="s">
        <v>50</v>
      </c>
      <c r="B26" s="24"/>
      <c r="C26" s="6">
        <v>3957783</v>
      </c>
      <c r="D26" s="6"/>
      <c r="E26" s="7">
        <v>3883300</v>
      </c>
      <c r="F26" s="8">
        <v>3883300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2912473</v>
      </c>
      <c r="Y26" s="8">
        <v>-2912473</v>
      </c>
      <c r="Z26" s="2">
        <v>-100</v>
      </c>
      <c r="AA26" s="6">
        <v>3883300</v>
      </c>
    </row>
    <row r="27" spans="1:27" ht="13.5">
      <c r="A27" s="25" t="s">
        <v>51</v>
      </c>
      <c r="B27" s="24"/>
      <c r="C27" s="6">
        <v>4483263</v>
      </c>
      <c r="D27" s="6"/>
      <c r="E27" s="7">
        <v>3551679</v>
      </c>
      <c r="F27" s="8">
        <v>3551679</v>
      </c>
      <c r="G27" s="8"/>
      <c r="H27" s="8"/>
      <c r="I27" s="8">
        <v>138466</v>
      </c>
      <c r="J27" s="8">
        <v>138466</v>
      </c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>
        <v>138466</v>
      </c>
      <c r="X27" s="8">
        <v>2663757</v>
      </c>
      <c r="Y27" s="8">
        <v>-2525291</v>
      </c>
      <c r="Z27" s="2">
        <v>-94.8</v>
      </c>
      <c r="AA27" s="6">
        <v>3551679</v>
      </c>
    </row>
    <row r="28" spans="1:27" ht="13.5">
      <c r="A28" s="25" t="s">
        <v>52</v>
      </c>
      <c r="B28" s="24"/>
      <c r="C28" s="6"/>
      <c r="D28" s="6"/>
      <c r="E28" s="7">
        <v>1067222</v>
      </c>
      <c r="F28" s="8">
        <v>1067222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>
        <v>800417</v>
      </c>
      <c r="Y28" s="8">
        <v>-800417</v>
      </c>
      <c r="Z28" s="2">
        <v>-100</v>
      </c>
      <c r="AA28" s="6">
        <v>1067222</v>
      </c>
    </row>
    <row r="29" spans="1:27" ht="13.5">
      <c r="A29" s="25" t="s">
        <v>53</v>
      </c>
      <c r="B29" s="24"/>
      <c r="C29" s="6">
        <v>11139021</v>
      </c>
      <c r="D29" s="6"/>
      <c r="E29" s="7">
        <v>13504504</v>
      </c>
      <c r="F29" s="8">
        <v>13504504</v>
      </c>
      <c r="G29" s="8">
        <v>966365</v>
      </c>
      <c r="H29" s="8">
        <v>1589237</v>
      </c>
      <c r="I29" s="8">
        <v>1148907</v>
      </c>
      <c r="J29" s="8">
        <v>3704509</v>
      </c>
      <c r="K29" s="8">
        <v>920327</v>
      </c>
      <c r="L29" s="8">
        <v>1494804</v>
      </c>
      <c r="M29" s="8">
        <v>962772</v>
      </c>
      <c r="N29" s="8">
        <v>3377903</v>
      </c>
      <c r="O29" s="8">
        <v>1083342</v>
      </c>
      <c r="P29" s="8">
        <v>1061014</v>
      </c>
      <c r="Q29" s="8">
        <v>1015416</v>
      </c>
      <c r="R29" s="8">
        <v>3159772</v>
      </c>
      <c r="S29" s="8"/>
      <c r="T29" s="8"/>
      <c r="U29" s="8"/>
      <c r="V29" s="8"/>
      <c r="W29" s="8">
        <v>10242184</v>
      </c>
      <c r="X29" s="8">
        <v>10128376</v>
      </c>
      <c r="Y29" s="8">
        <v>113808</v>
      </c>
      <c r="Z29" s="2">
        <v>1.12</v>
      </c>
      <c r="AA29" s="6">
        <v>13504504</v>
      </c>
    </row>
    <row r="30" spans="1:27" ht="13.5">
      <c r="A30" s="25" t="s">
        <v>54</v>
      </c>
      <c r="B30" s="24"/>
      <c r="C30" s="6">
        <v>894136</v>
      </c>
      <c r="D30" s="6"/>
      <c r="E30" s="7">
        <v>1723921</v>
      </c>
      <c r="F30" s="8">
        <v>2003183</v>
      </c>
      <c r="G30" s="8">
        <v>45143</v>
      </c>
      <c r="H30" s="8">
        <v>198976</v>
      </c>
      <c r="I30" s="8">
        <v>677643</v>
      </c>
      <c r="J30" s="8">
        <v>921762</v>
      </c>
      <c r="K30" s="8">
        <v>197006</v>
      </c>
      <c r="L30" s="8">
        <v>119893</v>
      </c>
      <c r="M30" s="8">
        <v>100781</v>
      </c>
      <c r="N30" s="8">
        <v>417680</v>
      </c>
      <c r="O30" s="8">
        <v>-489441</v>
      </c>
      <c r="P30" s="8">
        <v>181851</v>
      </c>
      <c r="Q30" s="8">
        <v>151728</v>
      </c>
      <c r="R30" s="8">
        <v>-155862</v>
      </c>
      <c r="S30" s="8"/>
      <c r="T30" s="8"/>
      <c r="U30" s="8"/>
      <c r="V30" s="8"/>
      <c r="W30" s="8">
        <v>1183580</v>
      </c>
      <c r="X30" s="8">
        <v>1502372</v>
      </c>
      <c r="Y30" s="8">
        <v>-318792</v>
      </c>
      <c r="Z30" s="2">
        <v>-21.22</v>
      </c>
      <c r="AA30" s="6">
        <v>2003183</v>
      </c>
    </row>
    <row r="31" spans="1:27" ht="13.5">
      <c r="A31" s="25" t="s">
        <v>55</v>
      </c>
      <c r="B31" s="24"/>
      <c r="C31" s="6">
        <v>5700091</v>
      </c>
      <c r="D31" s="6"/>
      <c r="E31" s="7">
        <v>4617745</v>
      </c>
      <c r="F31" s="8">
        <v>7409615</v>
      </c>
      <c r="G31" s="8">
        <v>200776</v>
      </c>
      <c r="H31" s="8">
        <v>419588</v>
      </c>
      <c r="I31" s="8">
        <v>2397295</v>
      </c>
      <c r="J31" s="8">
        <v>3017659</v>
      </c>
      <c r="K31" s="8">
        <v>649339</v>
      </c>
      <c r="L31" s="8">
        <v>577013</v>
      </c>
      <c r="M31" s="8">
        <v>1571878</v>
      </c>
      <c r="N31" s="8">
        <v>2798230</v>
      </c>
      <c r="O31" s="8">
        <v>-1991798</v>
      </c>
      <c r="P31" s="8">
        <v>1206211</v>
      </c>
      <c r="Q31" s="8">
        <v>679014</v>
      </c>
      <c r="R31" s="8">
        <v>-106573</v>
      </c>
      <c r="S31" s="8"/>
      <c r="T31" s="8"/>
      <c r="U31" s="8"/>
      <c r="V31" s="8"/>
      <c r="W31" s="8">
        <v>5709316</v>
      </c>
      <c r="X31" s="8">
        <v>5557202</v>
      </c>
      <c r="Y31" s="8">
        <v>152114</v>
      </c>
      <c r="Z31" s="2">
        <v>2.74</v>
      </c>
      <c r="AA31" s="6">
        <v>7409615</v>
      </c>
    </row>
    <row r="32" spans="1:27" ht="13.5">
      <c r="A32" s="25" t="s">
        <v>43</v>
      </c>
      <c r="B32" s="24"/>
      <c r="C32" s="6">
        <v>1249484</v>
      </c>
      <c r="D32" s="6"/>
      <c r="E32" s="7">
        <v>2128337</v>
      </c>
      <c r="F32" s="8">
        <v>2128462</v>
      </c>
      <c r="G32" s="8">
        <v>1483</v>
      </c>
      <c r="H32" s="8">
        <v>150635</v>
      </c>
      <c r="I32" s="8">
        <v>28317</v>
      </c>
      <c r="J32" s="8">
        <v>180435</v>
      </c>
      <c r="K32" s="8">
        <v>7163</v>
      </c>
      <c r="L32" s="8">
        <v>2000</v>
      </c>
      <c r="M32" s="8"/>
      <c r="N32" s="8">
        <v>9163</v>
      </c>
      <c r="O32" s="8">
        <v>-154330</v>
      </c>
      <c r="P32" s="8">
        <v>158452</v>
      </c>
      <c r="Q32" s="8">
        <v>112801</v>
      </c>
      <c r="R32" s="8">
        <v>116923</v>
      </c>
      <c r="S32" s="8"/>
      <c r="T32" s="8"/>
      <c r="U32" s="8"/>
      <c r="V32" s="8"/>
      <c r="W32" s="8">
        <v>306521</v>
      </c>
      <c r="X32" s="8">
        <v>1596346</v>
      </c>
      <c r="Y32" s="8">
        <v>-1289825</v>
      </c>
      <c r="Z32" s="2">
        <v>-80.8</v>
      </c>
      <c r="AA32" s="6">
        <v>2128462</v>
      </c>
    </row>
    <row r="33" spans="1:27" ht="13.5">
      <c r="A33" s="25" t="s">
        <v>56</v>
      </c>
      <c r="B33" s="24"/>
      <c r="C33" s="6">
        <v>11766877</v>
      </c>
      <c r="D33" s="6"/>
      <c r="E33" s="7">
        <v>10354636</v>
      </c>
      <c r="F33" s="8">
        <v>10210283</v>
      </c>
      <c r="G33" s="8">
        <v>1098534</v>
      </c>
      <c r="H33" s="8">
        <v>195021</v>
      </c>
      <c r="I33" s="8">
        <v>1350394</v>
      </c>
      <c r="J33" s="8">
        <v>2643949</v>
      </c>
      <c r="K33" s="8">
        <v>789973</v>
      </c>
      <c r="L33" s="8">
        <v>985819</v>
      </c>
      <c r="M33" s="8">
        <v>1237947</v>
      </c>
      <c r="N33" s="8">
        <v>3013739</v>
      </c>
      <c r="O33" s="8">
        <v>-682648</v>
      </c>
      <c r="P33" s="8">
        <v>345909</v>
      </c>
      <c r="Q33" s="8">
        <v>211766</v>
      </c>
      <c r="R33" s="8">
        <v>-124973</v>
      </c>
      <c r="S33" s="8"/>
      <c r="T33" s="8"/>
      <c r="U33" s="8"/>
      <c r="V33" s="8"/>
      <c r="W33" s="8">
        <v>5532715</v>
      </c>
      <c r="X33" s="8">
        <v>7657670</v>
      </c>
      <c r="Y33" s="8">
        <v>-2124955</v>
      </c>
      <c r="Z33" s="2">
        <v>-27.75</v>
      </c>
      <c r="AA33" s="6">
        <v>10210283</v>
      </c>
    </row>
    <row r="34" spans="1:27" ht="13.5">
      <c r="A34" s="23" t="s">
        <v>57</v>
      </c>
      <c r="B34" s="29"/>
      <c r="C34" s="6">
        <v>6814</v>
      </c>
      <c r="D34" s="6"/>
      <c r="E34" s="7">
        <v>1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62510852</v>
      </c>
      <c r="D35" s="33">
        <f>SUM(D24:D34)</f>
        <v>0</v>
      </c>
      <c r="E35" s="34">
        <f t="shared" si="1"/>
        <v>67986961</v>
      </c>
      <c r="F35" s="35">
        <f t="shared" si="1"/>
        <v>69986942</v>
      </c>
      <c r="G35" s="35">
        <f t="shared" si="1"/>
        <v>4098008</v>
      </c>
      <c r="H35" s="35">
        <f t="shared" si="1"/>
        <v>4351475</v>
      </c>
      <c r="I35" s="35">
        <f t="shared" si="1"/>
        <v>9428529</v>
      </c>
      <c r="J35" s="35">
        <f t="shared" si="1"/>
        <v>17878012</v>
      </c>
      <c r="K35" s="35">
        <f t="shared" si="1"/>
        <v>4566988</v>
      </c>
      <c r="L35" s="35">
        <f t="shared" si="1"/>
        <v>5233288</v>
      </c>
      <c r="M35" s="35">
        <f t="shared" si="1"/>
        <v>5741341</v>
      </c>
      <c r="N35" s="35">
        <f t="shared" si="1"/>
        <v>15541617</v>
      </c>
      <c r="O35" s="35">
        <f t="shared" si="1"/>
        <v>-2056661</v>
      </c>
      <c r="P35" s="35">
        <f t="shared" si="1"/>
        <v>4603710</v>
      </c>
      <c r="Q35" s="35">
        <f t="shared" si="1"/>
        <v>4188108</v>
      </c>
      <c r="R35" s="35">
        <f t="shared" si="1"/>
        <v>6735157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40154786</v>
      </c>
      <c r="X35" s="35">
        <f t="shared" si="1"/>
        <v>52490111</v>
      </c>
      <c r="Y35" s="35">
        <f t="shared" si="1"/>
        <v>-12335325</v>
      </c>
      <c r="Z35" s="36">
        <f>+IF(X35&lt;&gt;0,+(Y35/X35)*100,0)</f>
        <v>-23.50028370105752</v>
      </c>
      <c r="AA35" s="33">
        <f>SUM(AA24:AA34)</f>
        <v>69986942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-2186837</v>
      </c>
      <c r="D37" s="46">
        <f>+D21-D35</f>
        <v>0</v>
      </c>
      <c r="E37" s="47">
        <f t="shared" si="2"/>
        <v>-8157567</v>
      </c>
      <c r="F37" s="48">
        <f t="shared" si="2"/>
        <v>-10357537</v>
      </c>
      <c r="G37" s="48">
        <f t="shared" si="2"/>
        <v>7628759</v>
      </c>
      <c r="H37" s="48">
        <f t="shared" si="2"/>
        <v>-1924495</v>
      </c>
      <c r="I37" s="48">
        <f t="shared" si="2"/>
        <v>-4256683</v>
      </c>
      <c r="J37" s="48">
        <f t="shared" si="2"/>
        <v>1447581</v>
      </c>
      <c r="K37" s="48">
        <f t="shared" si="2"/>
        <v>-1620801</v>
      </c>
      <c r="L37" s="48">
        <f t="shared" si="2"/>
        <v>7904584</v>
      </c>
      <c r="M37" s="48">
        <f t="shared" si="2"/>
        <v>10306471</v>
      </c>
      <c r="N37" s="48">
        <f t="shared" si="2"/>
        <v>16590254</v>
      </c>
      <c r="O37" s="48">
        <f t="shared" si="2"/>
        <v>-2692016</v>
      </c>
      <c r="P37" s="48">
        <f t="shared" si="2"/>
        <v>-1976042</v>
      </c>
      <c r="Q37" s="48">
        <f t="shared" si="2"/>
        <v>-1275636</v>
      </c>
      <c r="R37" s="48">
        <f t="shared" si="2"/>
        <v>-5943694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12094141</v>
      </c>
      <c r="X37" s="48">
        <f>IF(F21=F35,0,X21-X35)</f>
        <v>-7768066</v>
      </c>
      <c r="Y37" s="48">
        <f t="shared" si="2"/>
        <v>19862207</v>
      </c>
      <c r="Z37" s="49">
        <f>+IF(X37&lt;&gt;0,+(Y37/X37)*100,0)</f>
        <v>-255.69050262961204</v>
      </c>
      <c r="AA37" s="46">
        <f>+AA21-AA35</f>
        <v>-10357537</v>
      </c>
    </row>
    <row r="38" spans="1:27" ht="22.5" customHeight="1">
      <c r="A38" s="50" t="s">
        <v>60</v>
      </c>
      <c r="B38" s="29"/>
      <c r="C38" s="6">
        <v>28296993</v>
      </c>
      <c r="D38" s="6"/>
      <c r="E38" s="7">
        <v>22085000</v>
      </c>
      <c r="F38" s="8">
        <v>17238004</v>
      </c>
      <c r="G38" s="8">
        <v>40815</v>
      </c>
      <c r="H38" s="8">
        <v>1212325</v>
      </c>
      <c r="I38" s="8">
        <v>1613117</v>
      </c>
      <c r="J38" s="8">
        <v>2866257</v>
      </c>
      <c r="K38" s="8">
        <v>100417</v>
      </c>
      <c r="L38" s="8">
        <v>2022551</v>
      </c>
      <c r="M38" s="8">
        <v>623864</v>
      </c>
      <c r="N38" s="8">
        <v>2746832</v>
      </c>
      <c r="O38" s="8">
        <v>257427</v>
      </c>
      <c r="P38" s="8">
        <v>437175</v>
      </c>
      <c r="Q38" s="8">
        <v>833307</v>
      </c>
      <c r="R38" s="8">
        <v>1527909</v>
      </c>
      <c r="S38" s="8"/>
      <c r="T38" s="8"/>
      <c r="U38" s="8"/>
      <c r="V38" s="8"/>
      <c r="W38" s="8">
        <v>7140998</v>
      </c>
      <c r="X38" s="8">
        <v>12928504</v>
      </c>
      <c r="Y38" s="8">
        <v>-5787506</v>
      </c>
      <c r="Z38" s="2">
        <v>-44.77</v>
      </c>
      <c r="AA38" s="6">
        <v>17238004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26110156</v>
      </c>
      <c r="D41" s="56">
        <f>SUM(D37:D40)</f>
        <v>0</v>
      </c>
      <c r="E41" s="57">
        <f t="shared" si="3"/>
        <v>13927433</v>
      </c>
      <c r="F41" s="58">
        <f t="shared" si="3"/>
        <v>6880467</v>
      </c>
      <c r="G41" s="58">
        <f t="shared" si="3"/>
        <v>7669574</v>
      </c>
      <c r="H41" s="58">
        <f t="shared" si="3"/>
        <v>-712170</v>
      </c>
      <c r="I41" s="58">
        <f t="shared" si="3"/>
        <v>-2643566</v>
      </c>
      <c r="J41" s="58">
        <f t="shared" si="3"/>
        <v>4313838</v>
      </c>
      <c r="K41" s="58">
        <f t="shared" si="3"/>
        <v>-1520384</v>
      </c>
      <c r="L41" s="58">
        <f t="shared" si="3"/>
        <v>9927135</v>
      </c>
      <c r="M41" s="58">
        <f t="shared" si="3"/>
        <v>10930335</v>
      </c>
      <c r="N41" s="58">
        <f t="shared" si="3"/>
        <v>19337086</v>
      </c>
      <c r="O41" s="58">
        <f t="shared" si="3"/>
        <v>-2434589</v>
      </c>
      <c r="P41" s="58">
        <f t="shared" si="3"/>
        <v>-1538867</v>
      </c>
      <c r="Q41" s="58">
        <f t="shared" si="3"/>
        <v>-442329</v>
      </c>
      <c r="R41" s="58">
        <f t="shared" si="3"/>
        <v>-4415785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19235139</v>
      </c>
      <c r="X41" s="58">
        <f t="shared" si="3"/>
        <v>5160438</v>
      </c>
      <c r="Y41" s="58">
        <f t="shared" si="3"/>
        <v>14074701</v>
      </c>
      <c r="Z41" s="59">
        <f>+IF(X41&lt;&gt;0,+(Y41/X41)*100,0)</f>
        <v>272.7423718684344</v>
      </c>
      <c r="AA41" s="56">
        <f>SUM(AA37:AA40)</f>
        <v>6880467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26110156</v>
      </c>
      <c r="D43" s="64">
        <f>+D41-D42</f>
        <v>0</v>
      </c>
      <c r="E43" s="65">
        <f t="shared" si="4"/>
        <v>13927433</v>
      </c>
      <c r="F43" s="66">
        <f t="shared" si="4"/>
        <v>6880467</v>
      </c>
      <c r="G43" s="66">
        <f t="shared" si="4"/>
        <v>7669574</v>
      </c>
      <c r="H43" s="66">
        <f t="shared" si="4"/>
        <v>-712170</v>
      </c>
      <c r="I43" s="66">
        <f t="shared" si="4"/>
        <v>-2643566</v>
      </c>
      <c r="J43" s="66">
        <f t="shared" si="4"/>
        <v>4313838</v>
      </c>
      <c r="K43" s="66">
        <f t="shared" si="4"/>
        <v>-1520384</v>
      </c>
      <c r="L43" s="66">
        <f t="shared" si="4"/>
        <v>9927135</v>
      </c>
      <c r="M43" s="66">
        <f t="shared" si="4"/>
        <v>10930335</v>
      </c>
      <c r="N43" s="66">
        <f t="shared" si="4"/>
        <v>19337086</v>
      </c>
      <c r="O43" s="66">
        <f t="shared" si="4"/>
        <v>-2434589</v>
      </c>
      <c r="P43" s="66">
        <f t="shared" si="4"/>
        <v>-1538867</v>
      </c>
      <c r="Q43" s="66">
        <f t="shared" si="4"/>
        <v>-442329</v>
      </c>
      <c r="R43" s="66">
        <f t="shared" si="4"/>
        <v>-4415785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19235139</v>
      </c>
      <c r="X43" s="66">
        <f t="shared" si="4"/>
        <v>5160438</v>
      </c>
      <c r="Y43" s="66">
        <f t="shared" si="4"/>
        <v>14074701</v>
      </c>
      <c r="Z43" s="67">
        <f>+IF(X43&lt;&gt;0,+(Y43/X43)*100,0)</f>
        <v>272.7423718684344</v>
      </c>
      <c r="AA43" s="64">
        <f>+AA41-AA42</f>
        <v>6880467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26110156</v>
      </c>
      <c r="D45" s="56">
        <f>SUM(D43:D44)</f>
        <v>0</v>
      </c>
      <c r="E45" s="57">
        <f t="shared" si="5"/>
        <v>13927433</v>
      </c>
      <c r="F45" s="58">
        <f t="shared" si="5"/>
        <v>6880467</v>
      </c>
      <c r="G45" s="58">
        <f t="shared" si="5"/>
        <v>7669574</v>
      </c>
      <c r="H45" s="58">
        <f t="shared" si="5"/>
        <v>-712170</v>
      </c>
      <c r="I45" s="58">
        <f t="shared" si="5"/>
        <v>-2643566</v>
      </c>
      <c r="J45" s="58">
        <f t="shared" si="5"/>
        <v>4313838</v>
      </c>
      <c r="K45" s="58">
        <f t="shared" si="5"/>
        <v>-1520384</v>
      </c>
      <c r="L45" s="58">
        <f t="shared" si="5"/>
        <v>9927135</v>
      </c>
      <c r="M45" s="58">
        <f t="shared" si="5"/>
        <v>10930335</v>
      </c>
      <c r="N45" s="58">
        <f t="shared" si="5"/>
        <v>19337086</v>
      </c>
      <c r="O45" s="58">
        <f t="shared" si="5"/>
        <v>-2434589</v>
      </c>
      <c r="P45" s="58">
        <f t="shared" si="5"/>
        <v>-1538867</v>
      </c>
      <c r="Q45" s="58">
        <f t="shared" si="5"/>
        <v>-442329</v>
      </c>
      <c r="R45" s="58">
        <f t="shared" si="5"/>
        <v>-4415785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19235139</v>
      </c>
      <c r="X45" s="58">
        <f t="shared" si="5"/>
        <v>5160438</v>
      </c>
      <c r="Y45" s="58">
        <f t="shared" si="5"/>
        <v>14074701</v>
      </c>
      <c r="Z45" s="59">
        <f>+IF(X45&lt;&gt;0,+(Y45/X45)*100,0)</f>
        <v>272.7423718684344</v>
      </c>
      <c r="AA45" s="56">
        <f>SUM(AA43:AA44)</f>
        <v>6880467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26110156</v>
      </c>
      <c r="D47" s="71">
        <f>SUM(D45:D46)</f>
        <v>0</v>
      </c>
      <c r="E47" s="72">
        <f t="shared" si="6"/>
        <v>13927433</v>
      </c>
      <c r="F47" s="73">
        <f t="shared" si="6"/>
        <v>6880467</v>
      </c>
      <c r="G47" s="73">
        <f t="shared" si="6"/>
        <v>7669574</v>
      </c>
      <c r="H47" s="74">
        <f t="shared" si="6"/>
        <v>-712170</v>
      </c>
      <c r="I47" s="74">
        <f t="shared" si="6"/>
        <v>-2643566</v>
      </c>
      <c r="J47" s="74">
        <f t="shared" si="6"/>
        <v>4313838</v>
      </c>
      <c r="K47" s="74">
        <f t="shared" si="6"/>
        <v>-1520384</v>
      </c>
      <c r="L47" s="74">
        <f t="shared" si="6"/>
        <v>9927135</v>
      </c>
      <c r="M47" s="73">
        <f t="shared" si="6"/>
        <v>10930335</v>
      </c>
      <c r="N47" s="73">
        <f t="shared" si="6"/>
        <v>19337086</v>
      </c>
      <c r="O47" s="74">
        <f t="shared" si="6"/>
        <v>-2434589</v>
      </c>
      <c r="P47" s="74">
        <f t="shared" si="6"/>
        <v>-1538867</v>
      </c>
      <c r="Q47" s="74">
        <f t="shared" si="6"/>
        <v>-442329</v>
      </c>
      <c r="R47" s="74">
        <f t="shared" si="6"/>
        <v>-4415785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19235139</v>
      </c>
      <c r="X47" s="74">
        <f t="shared" si="6"/>
        <v>5160438</v>
      </c>
      <c r="Y47" s="74">
        <f t="shared" si="6"/>
        <v>14074701</v>
      </c>
      <c r="Z47" s="75">
        <f>+IF(X47&lt;&gt;0,+(Y47/X47)*100,0)</f>
        <v>272.7423718684344</v>
      </c>
      <c r="AA47" s="76">
        <f>SUM(AA45:AA46)</f>
        <v>6880467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84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101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/>
      <c r="D5" s="6"/>
      <c r="E5" s="7">
        <v>11303261</v>
      </c>
      <c r="F5" s="8">
        <v>7639135</v>
      </c>
      <c r="G5" s="8">
        <v>1047822</v>
      </c>
      <c r="H5" s="8">
        <v>271471</v>
      </c>
      <c r="I5" s="8">
        <v>273295</v>
      </c>
      <c r="J5" s="8">
        <v>1592588</v>
      </c>
      <c r="K5" s="8">
        <v>273118</v>
      </c>
      <c r="L5" s="8">
        <v>288099</v>
      </c>
      <c r="M5" s="8">
        <v>272983</v>
      </c>
      <c r="N5" s="8">
        <v>834200</v>
      </c>
      <c r="O5" s="8">
        <v>270140</v>
      </c>
      <c r="P5" s="8">
        <v>248865</v>
      </c>
      <c r="Q5" s="8">
        <v>269032</v>
      </c>
      <c r="R5" s="8">
        <v>788037</v>
      </c>
      <c r="S5" s="8"/>
      <c r="T5" s="8"/>
      <c r="U5" s="8"/>
      <c r="V5" s="8"/>
      <c r="W5" s="8">
        <v>3214825</v>
      </c>
      <c r="X5" s="8">
        <v>5151767</v>
      </c>
      <c r="Y5" s="8">
        <v>-1936942</v>
      </c>
      <c r="Z5" s="2">
        <v>-37.6</v>
      </c>
      <c r="AA5" s="6">
        <v>7639135</v>
      </c>
    </row>
    <row r="6" spans="1:27" ht="13.5">
      <c r="A6" s="23" t="s">
        <v>32</v>
      </c>
      <c r="B6" s="24"/>
      <c r="C6" s="6"/>
      <c r="D6" s="6"/>
      <c r="E6" s="7">
        <v>9610160</v>
      </c>
      <c r="F6" s="8">
        <v>3806151</v>
      </c>
      <c r="G6" s="8">
        <v>452656</v>
      </c>
      <c r="H6" s="8">
        <v>620124</v>
      </c>
      <c r="I6" s="8">
        <v>501805</v>
      </c>
      <c r="J6" s="8">
        <v>1574585</v>
      </c>
      <c r="K6" s="8">
        <v>-250540</v>
      </c>
      <c r="L6" s="8">
        <v>5527198</v>
      </c>
      <c r="M6" s="8">
        <v>1003598</v>
      </c>
      <c r="N6" s="8">
        <v>6280256</v>
      </c>
      <c r="O6" s="8">
        <v>729326</v>
      </c>
      <c r="P6" s="8">
        <v>63638</v>
      </c>
      <c r="Q6" s="8">
        <v>640108</v>
      </c>
      <c r="R6" s="8">
        <v>1433072</v>
      </c>
      <c r="S6" s="8"/>
      <c r="T6" s="8"/>
      <c r="U6" s="8"/>
      <c r="V6" s="8"/>
      <c r="W6" s="8">
        <v>9287913</v>
      </c>
      <c r="X6" s="8">
        <v>3136014</v>
      </c>
      <c r="Y6" s="8">
        <v>6151899</v>
      </c>
      <c r="Z6" s="2">
        <v>196.17</v>
      </c>
      <c r="AA6" s="6">
        <v>3806151</v>
      </c>
    </row>
    <row r="7" spans="1:27" ht="13.5">
      <c r="A7" s="25" t="s">
        <v>33</v>
      </c>
      <c r="B7" s="24"/>
      <c r="C7" s="6"/>
      <c r="D7" s="6"/>
      <c r="E7" s="7">
        <v>2785217</v>
      </c>
      <c r="F7" s="8">
        <v>3533321</v>
      </c>
      <c r="G7" s="8">
        <v>40701</v>
      </c>
      <c r="H7" s="8">
        <v>265892</v>
      </c>
      <c r="I7" s="8">
        <v>367360</v>
      </c>
      <c r="J7" s="8">
        <v>673953</v>
      </c>
      <c r="K7" s="8">
        <v>537696</v>
      </c>
      <c r="L7" s="8">
        <v>494110</v>
      </c>
      <c r="M7" s="8">
        <v>413555</v>
      </c>
      <c r="N7" s="8">
        <v>1445361</v>
      </c>
      <c r="O7" s="8">
        <v>852642</v>
      </c>
      <c r="P7" s="8">
        <v>-104367</v>
      </c>
      <c r="Q7" s="8">
        <v>207506</v>
      </c>
      <c r="R7" s="8">
        <v>955781</v>
      </c>
      <c r="S7" s="8"/>
      <c r="T7" s="8"/>
      <c r="U7" s="8"/>
      <c r="V7" s="8"/>
      <c r="W7" s="8">
        <v>3075095</v>
      </c>
      <c r="X7" s="8">
        <v>2388158</v>
      </c>
      <c r="Y7" s="8">
        <v>686937</v>
      </c>
      <c r="Z7" s="2">
        <v>28.76</v>
      </c>
      <c r="AA7" s="6">
        <v>3533321</v>
      </c>
    </row>
    <row r="8" spans="1:27" ht="13.5">
      <c r="A8" s="25" t="s">
        <v>34</v>
      </c>
      <c r="B8" s="24"/>
      <c r="C8" s="6"/>
      <c r="D8" s="6"/>
      <c r="E8" s="7">
        <v>2250960</v>
      </c>
      <c r="F8" s="8">
        <v>4130616</v>
      </c>
      <c r="G8" s="8">
        <v>279470</v>
      </c>
      <c r="H8" s="8">
        <v>199438</v>
      </c>
      <c r="I8" s="8">
        <v>228957</v>
      </c>
      <c r="J8" s="8">
        <v>707865</v>
      </c>
      <c r="K8" s="8">
        <v>264527</v>
      </c>
      <c r="L8" s="8">
        <v>270274</v>
      </c>
      <c r="M8" s="8">
        <v>266949</v>
      </c>
      <c r="N8" s="8">
        <v>801750</v>
      </c>
      <c r="O8" s="8">
        <v>244289</v>
      </c>
      <c r="P8" s="8">
        <v>77068</v>
      </c>
      <c r="Q8" s="8">
        <v>232075</v>
      </c>
      <c r="R8" s="8">
        <v>553432</v>
      </c>
      <c r="S8" s="8"/>
      <c r="T8" s="8"/>
      <c r="U8" s="8"/>
      <c r="V8" s="8"/>
      <c r="W8" s="8">
        <v>2063047</v>
      </c>
      <c r="X8" s="8">
        <v>2440082</v>
      </c>
      <c r="Y8" s="8">
        <v>-377035</v>
      </c>
      <c r="Z8" s="2">
        <v>-15.45</v>
      </c>
      <c r="AA8" s="6">
        <v>4130616</v>
      </c>
    </row>
    <row r="9" spans="1:27" ht="13.5">
      <c r="A9" s="25" t="s">
        <v>35</v>
      </c>
      <c r="B9" s="24"/>
      <c r="C9" s="6"/>
      <c r="D9" s="6"/>
      <c r="E9" s="7">
        <v>1895174</v>
      </c>
      <c r="F9" s="8">
        <v>1986174</v>
      </c>
      <c r="G9" s="8">
        <v>123058</v>
      </c>
      <c r="H9" s="8">
        <v>91239</v>
      </c>
      <c r="I9" s="8">
        <v>103934</v>
      </c>
      <c r="J9" s="8">
        <v>318231</v>
      </c>
      <c r="K9" s="8">
        <v>122554</v>
      </c>
      <c r="L9" s="8">
        <v>122749</v>
      </c>
      <c r="M9" s="8">
        <v>124987</v>
      </c>
      <c r="N9" s="8">
        <v>370290</v>
      </c>
      <c r="O9" s="8">
        <v>124976</v>
      </c>
      <c r="P9" s="8">
        <v>44446</v>
      </c>
      <c r="Q9" s="8">
        <v>110853</v>
      </c>
      <c r="R9" s="8">
        <v>280275</v>
      </c>
      <c r="S9" s="8"/>
      <c r="T9" s="8"/>
      <c r="U9" s="8"/>
      <c r="V9" s="8"/>
      <c r="W9" s="8">
        <v>968796</v>
      </c>
      <c r="X9" s="8">
        <v>1457779</v>
      </c>
      <c r="Y9" s="8">
        <v>-488983</v>
      </c>
      <c r="Z9" s="2">
        <v>-33.54</v>
      </c>
      <c r="AA9" s="6">
        <v>1986174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/>
      <c r="D11" s="6"/>
      <c r="E11" s="7">
        <v>2193952</v>
      </c>
      <c r="F11" s="8">
        <v>2193952</v>
      </c>
      <c r="G11" s="8">
        <v>80544</v>
      </c>
      <c r="H11" s="8">
        <v>33897</v>
      </c>
      <c r="I11" s="8">
        <v>37732</v>
      </c>
      <c r="J11" s="8">
        <v>152173</v>
      </c>
      <c r="K11" s="8">
        <v>50386</v>
      </c>
      <c r="L11" s="8">
        <v>49359</v>
      </c>
      <c r="M11" s="8">
        <v>70149</v>
      </c>
      <c r="N11" s="8">
        <v>169894</v>
      </c>
      <c r="O11" s="8">
        <v>53936</v>
      </c>
      <c r="P11" s="8">
        <v>11876</v>
      </c>
      <c r="Q11" s="8">
        <v>59190</v>
      </c>
      <c r="R11" s="8">
        <v>125002</v>
      </c>
      <c r="S11" s="8"/>
      <c r="T11" s="8"/>
      <c r="U11" s="8"/>
      <c r="V11" s="8"/>
      <c r="W11" s="8">
        <v>447069</v>
      </c>
      <c r="X11" s="8">
        <v>1645461</v>
      </c>
      <c r="Y11" s="8">
        <v>-1198392</v>
      </c>
      <c r="Z11" s="2">
        <v>-72.83</v>
      </c>
      <c r="AA11" s="6">
        <v>2193952</v>
      </c>
    </row>
    <row r="12" spans="1:27" ht="13.5">
      <c r="A12" s="25" t="s">
        <v>37</v>
      </c>
      <c r="B12" s="29"/>
      <c r="C12" s="6"/>
      <c r="D12" s="6"/>
      <c r="E12" s="7">
        <v>250000</v>
      </c>
      <c r="F12" s="8">
        <v>250000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>
        <v>187497</v>
      </c>
      <c r="Y12" s="8">
        <v>-187497</v>
      </c>
      <c r="Z12" s="2">
        <v>-100</v>
      </c>
      <c r="AA12" s="6">
        <v>250000</v>
      </c>
    </row>
    <row r="13" spans="1:27" ht="13.5">
      <c r="A13" s="23" t="s">
        <v>38</v>
      </c>
      <c r="B13" s="29"/>
      <c r="C13" s="6"/>
      <c r="D13" s="6"/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2"/>
      <c r="AA13" s="6"/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/>
      <c r="D15" s="6"/>
      <c r="E15" s="7">
        <v>124025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2"/>
      <c r="AA15" s="6"/>
    </row>
    <row r="16" spans="1:27" ht="13.5">
      <c r="A16" s="23" t="s">
        <v>41</v>
      </c>
      <c r="B16" s="29"/>
      <c r="C16" s="6"/>
      <c r="D16" s="6"/>
      <c r="E16" s="7"/>
      <c r="F16" s="8">
        <v>1282134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>
        <v>512852</v>
      </c>
      <c r="Y16" s="8">
        <v>-512852</v>
      </c>
      <c r="Z16" s="2">
        <v>-100</v>
      </c>
      <c r="AA16" s="6">
        <v>1282134</v>
      </c>
    </row>
    <row r="17" spans="1:27" ht="13.5">
      <c r="A17" s="23" t="s">
        <v>42</v>
      </c>
      <c r="B17" s="29"/>
      <c r="C17" s="6"/>
      <c r="D17" s="6"/>
      <c r="E17" s="7">
        <v>52600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3.5">
      <c r="A18" s="23" t="s">
        <v>43</v>
      </c>
      <c r="B18" s="29"/>
      <c r="C18" s="6"/>
      <c r="D18" s="6"/>
      <c r="E18" s="7">
        <v>29450000</v>
      </c>
      <c r="F18" s="8">
        <v>29450000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>
        <v>22087503</v>
      </c>
      <c r="Y18" s="8">
        <v>-22087503</v>
      </c>
      <c r="Z18" s="2">
        <v>-100</v>
      </c>
      <c r="AA18" s="6">
        <v>29450000</v>
      </c>
    </row>
    <row r="19" spans="1:27" ht="13.5">
      <c r="A19" s="23" t="s">
        <v>44</v>
      </c>
      <c r="B19" s="29"/>
      <c r="C19" s="6"/>
      <c r="D19" s="6"/>
      <c r="E19" s="7">
        <v>25855</v>
      </c>
      <c r="F19" s="26">
        <v>35252</v>
      </c>
      <c r="G19" s="26">
        <v>3594</v>
      </c>
      <c r="H19" s="26">
        <v>1187</v>
      </c>
      <c r="I19" s="26">
        <v>1426</v>
      </c>
      <c r="J19" s="26">
        <v>6207</v>
      </c>
      <c r="K19" s="26">
        <v>4259</v>
      </c>
      <c r="L19" s="26">
        <v>988</v>
      </c>
      <c r="M19" s="26">
        <v>1280</v>
      </c>
      <c r="N19" s="26">
        <v>6527</v>
      </c>
      <c r="O19" s="26">
        <v>924</v>
      </c>
      <c r="P19" s="26">
        <v>1421</v>
      </c>
      <c r="Q19" s="26">
        <v>1676</v>
      </c>
      <c r="R19" s="26">
        <v>4021</v>
      </c>
      <c r="S19" s="26"/>
      <c r="T19" s="26"/>
      <c r="U19" s="26"/>
      <c r="V19" s="26"/>
      <c r="W19" s="26">
        <v>16755</v>
      </c>
      <c r="X19" s="26">
        <v>23164</v>
      </c>
      <c r="Y19" s="26">
        <v>-6409</v>
      </c>
      <c r="Z19" s="27">
        <v>-27.67</v>
      </c>
      <c r="AA19" s="28">
        <v>35252</v>
      </c>
    </row>
    <row r="20" spans="1:27" ht="13.5">
      <c r="A20" s="23" t="s">
        <v>45</v>
      </c>
      <c r="B20" s="29"/>
      <c r="C20" s="6"/>
      <c r="D20" s="6"/>
      <c r="E20" s="7"/>
      <c r="F20" s="8">
        <v>2000000</v>
      </c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>
        <v>800000</v>
      </c>
      <c r="Y20" s="8">
        <v>-800000</v>
      </c>
      <c r="Z20" s="2">
        <v>-100</v>
      </c>
      <c r="AA20" s="6">
        <v>2000000</v>
      </c>
    </row>
    <row r="21" spans="1:27" ht="24.75" customHeight="1">
      <c r="A21" s="31" t="s">
        <v>46</v>
      </c>
      <c r="B21" s="32"/>
      <c r="C21" s="33">
        <f aca="true" t="shared" si="0" ref="C21:Y21">SUM(C5:C20)</f>
        <v>0</v>
      </c>
      <c r="D21" s="33">
        <f t="shared" si="0"/>
        <v>0</v>
      </c>
      <c r="E21" s="34">
        <f t="shared" si="0"/>
        <v>59941204</v>
      </c>
      <c r="F21" s="35">
        <f t="shared" si="0"/>
        <v>56306735</v>
      </c>
      <c r="G21" s="35">
        <f t="shared" si="0"/>
        <v>2027845</v>
      </c>
      <c r="H21" s="35">
        <f t="shared" si="0"/>
        <v>1483248</v>
      </c>
      <c r="I21" s="35">
        <f t="shared" si="0"/>
        <v>1514509</v>
      </c>
      <c r="J21" s="35">
        <f t="shared" si="0"/>
        <v>5025602</v>
      </c>
      <c r="K21" s="35">
        <f t="shared" si="0"/>
        <v>1002000</v>
      </c>
      <c r="L21" s="35">
        <f t="shared" si="0"/>
        <v>6752777</v>
      </c>
      <c r="M21" s="35">
        <f t="shared" si="0"/>
        <v>2153501</v>
      </c>
      <c r="N21" s="35">
        <f t="shared" si="0"/>
        <v>9908278</v>
      </c>
      <c r="O21" s="35">
        <f t="shared" si="0"/>
        <v>2276233</v>
      </c>
      <c r="P21" s="35">
        <f t="shared" si="0"/>
        <v>342947</v>
      </c>
      <c r="Q21" s="35">
        <f t="shared" si="0"/>
        <v>1520440</v>
      </c>
      <c r="R21" s="35">
        <f t="shared" si="0"/>
        <v>4139620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19073500</v>
      </c>
      <c r="X21" s="35">
        <f t="shared" si="0"/>
        <v>39830277</v>
      </c>
      <c r="Y21" s="35">
        <f t="shared" si="0"/>
        <v>-20756777</v>
      </c>
      <c r="Z21" s="36">
        <f>+IF(X21&lt;&gt;0,+(Y21/X21)*100,0)</f>
        <v>-52.11306213110193</v>
      </c>
      <c r="AA21" s="33">
        <f>SUM(AA5:AA20)</f>
        <v>56306735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/>
      <c r="D24" s="6"/>
      <c r="E24" s="7">
        <v>27007830</v>
      </c>
      <c r="F24" s="8">
        <v>28996768</v>
      </c>
      <c r="G24" s="8">
        <v>1819264</v>
      </c>
      <c r="H24" s="8">
        <v>1931434</v>
      </c>
      <c r="I24" s="8">
        <v>1956281</v>
      </c>
      <c r="J24" s="8">
        <v>5706979</v>
      </c>
      <c r="K24" s="8">
        <v>1990911</v>
      </c>
      <c r="L24" s="8">
        <v>2007220</v>
      </c>
      <c r="M24" s="8">
        <v>2069494</v>
      </c>
      <c r="N24" s="8">
        <v>6067625</v>
      </c>
      <c r="O24" s="8">
        <v>2015337</v>
      </c>
      <c r="P24" s="8">
        <v>2034012</v>
      </c>
      <c r="Q24" s="8">
        <v>2205877</v>
      </c>
      <c r="R24" s="8">
        <v>6255226</v>
      </c>
      <c r="S24" s="8"/>
      <c r="T24" s="8"/>
      <c r="U24" s="8"/>
      <c r="V24" s="8"/>
      <c r="W24" s="8">
        <v>18029830</v>
      </c>
      <c r="X24" s="8">
        <v>20163665</v>
      </c>
      <c r="Y24" s="8">
        <v>-2133835</v>
      </c>
      <c r="Z24" s="2">
        <v>-10.58</v>
      </c>
      <c r="AA24" s="6">
        <v>28996768</v>
      </c>
    </row>
    <row r="25" spans="1:27" ht="13.5">
      <c r="A25" s="25" t="s">
        <v>49</v>
      </c>
      <c r="B25" s="24"/>
      <c r="C25" s="6"/>
      <c r="D25" s="6"/>
      <c r="E25" s="7">
        <v>3215188</v>
      </c>
      <c r="F25" s="8">
        <v>3215188</v>
      </c>
      <c r="G25" s="8">
        <v>290398</v>
      </c>
      <c r="H25" s="8">
        <v>248412</v>
      </c>
      <c r="I25" s="8">
        <v>261912</v>
      </c>
      <c r="J25" s="8">
        <v>800722</v>
      </c>
      <c r="K25" s="8">
        <v>255312</v>
      </c>
      <c r="L25" s="8">
        <v>260412</v>
      </c>
      <c r="M25" s="8">
        <v>256412</v>
      </c>
      <c r="N25" s="8">
        <v>772136</v>
      </c>
      <c r="O25" s="8">
        <v>248412</v>
      </c>
      <c r="P25" s="8">
        <v>248412</v>
      </c>
      <c r="Q25" s="8">
        <v>248412</v>
      </c>
      <c r="R25" s="8">
        <v>745236</v>
      </c>
      <c r="S25" s="8"/>
      <c r="T25" s="8"/>
      <c r="U25" s="8"/>
      <c r="V25" s="8"/>
      <c r="W25" s="8">
        <v>2318094</v>
      </c>
      <c r="X25" s="8">
        <v>2411397</v>
      </c>
      <c r="Y25" s="8">
        <v>-93303</v>
      </c>
      <c r="Z25" s="2">
        <v>-3.87</v>
      </c>
      <c r="AA25" s="6">
        <v>3215188</v>
      </c>
    </row>
    <row r="26" spans="1:27" ht="13.5">
      <c r="A26" s="25" t="s">
        <v>50</v>
      </c>
      <c r="B26" s="24"/>
      <c r="C26" s="6"/>
      <c r="D26" s="6"/>
      <c r="E26" s="7">
        <v>5881970</v>
      </c>
      <c r="F26" s="8">
        <v>5885597</v>
      </c>
      <c r="G26" s="8">
        <v>3628</v>
      </c>
      <c r="H26" s="8"/>
      <c r="I26" s="8"/>
      <c r="J26" s="8">
        <v>3628</v>
      </c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>
        <v>3628</v>
      </c>
      <c r="X26" s="8">
        <v>4412935</v>
      </c>
      <c r="Y26" s="8">
        <v>-4409307</v>
      </c>
      <c r="Z26" s="2">
        <v>-99.92</v>
      </c>
      <c r="AA26" s="6">
        <v>5885597</v>
      </c>
    </row>
    <row r="27" spans="1:27" ht="13.5">
      <c r="A27" s="25" t="s">
        <v>51</v>
      </c>
      <c r="B27" s="24"/>
      <c r="C27" s="6"/>
      <c r="D27" s="6"/>
      <c r="E27" s="7">
        <v>17686002</v>
      </c>
      <c r="F27" s="8">
        <v>11186002</v>
      </c>
      <c r="G27" s="8">
        <v>19708</v>
      </c>
      <c r="H27" s="8"/>
      <c r="I27" s="8"/>
      <c r="J27" s="8">
        <v>19708</v>
      </c>
      <c r="K27" s="8"/>
      <c r="L27" s="8"/>
      <c r="M27" s="8">
        <v>600000</v>
      </c>
      <c r="N27" s="8">
        <v>600000</v>
      </c>
      <c r="O27" s="8"/>
      <c r="P27" s="8"/>
      <c r="Q27" s="8">
        <v>607874</v>
      </c>
      <c r="R27" s="8">
        <v>607874</v>
      </c>
      <c r="S27" s="8"/>
      <c r="T27" s="8"/>
      <c r="U27" s="8"/>
      <c r="V27" s="8"/>
      <c r="W27" s="8">
        <v>1227582</v>
      </c>
      <c r="X27" s="8">
        <v>10664497</v>
      </c>
      <c r="Y27" s="8">
        <v>-9436915</v>
      </c>
      <c r="Z27" s="2">
        <v>-88.49</v>
      </c>
      <c r="AA27" s="6">
        <v>11186002</v>
      </c>
    </row>
    <row r="28" spans="1:27" ht="13.5">
      <c r="A28" s="25" t="s">
        <v>52</v>
      </c>
      <c r="B28" s="24"/>
      <c r="C28" s="6"/>
      <c r="D28" s="6"/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2"/>
      <c r="AA28" s="6"/>
    </row>
    <row r="29" spans="1:27" ht="13.5">
      <c r="A29" s="25" t="s">
        <v>53</v>
      </c>
      <c r="B29" s="24"/>
      <c r="C29" s="6"/>
      <c r="D29" s="6"/>
      <c r="E29" s="7">
        <v>8220420</v>
      </c>
      <c r="F29" s="8">
        <v>8220420</v>
      </c>
      <c r="G29" s="8"/>
      <c r="H29" s="8">
        <v>500000</v>
      </c>
      <c r="I29" s="8"/>
      <c r="J29" s="8">
        <v>500000</v>
      </c>
      <c r="K29" s="8"/>
      <c r="L29" s="8">
        <v>18773</v>
      </c>
      <c r="M29" s="8">
        <v>1000000</v>
      </c>
      <c r="N29" s="8">
        <v>1018773</v>
      </c>
      <c r="O29" s="8"/>
      <c r="P29" s="8"/>
      <c r="Q29" s="8"/>
      <c r="R29" s="8"/>
      <c r="S29" s="8"/>
      <c r="T29" s="8"/>
      <c r="U29" s="8"/>
      <c r="V29" s="8"/>
      <c r="W29" s="8">
        <v>1518773</v>
      </c>
      <c r="X29" s="8">
        <v>6165315</v>
      </c>
      <c r="Y29" s="8">
        <v>-4646542</v>
      </c>
      <c r="Z29" s="2">
        <v>-75.37</v>
      </c>
      <c r="AA29" s="6">
        <v>8220420</v>
      </c>
    </row>
    <row r="30" spans="1:27" ht="13.5">
      <c r="A30" s="25" t="s">
        <v>54</v>
      </c>
      <c r="B30" s="24"/>
      <c r="C30" s="6"/>
      <c r="D30" s="6"/>
      <c r="E30" s="7">
        <v>1378983</v>
      </c>
      <c r="F30" s="8">
        <v>1390787</v>
      </c>
      <c r="G30" s="8">
        <v>97512</v>
      </c>
      <c r="H30" s="8">
        <v>110546</v>
      </c>
      <c r="I30" s="8">
        <v>155286</v>
      </c>
      <c r="J30" s="8">
        <v>363344</v>
      </c>
      <c r="K30" s="8">
        <v>134822</v>
      </c>
      <c r="L30" s="8">
        <v>150487</v>
      </c>
      <c r="M30" s="8">
        <v>136444</v>
      </c>
      <c r="N30" s="8">
        <v>421753</v>
      </c>
      <c r="O30" s="8">
        <v>181589</v>
      </c>
      <c r="P30" s="8">
        <v>80952</v>
      </c>
      <c r="Q30" s="8">
        <v>98046</v>
      </c>
      <c r="R30" s="8">
        <v>360587</v>
      </c>
      <c r="S30" s="8"/>
      <c r="T30" s="8"/>
      <c r="U30" s="8"/>
      <c r="V30" s="8"/>
      <c r="W30" s="8">
        <v>1145684</v>
      </c>
      <c r="X30" s="8">
        <v>1038964</v>
      </c>
      <c r="Y30" s="8">
        <v>106720</v>
      </c>
      <c r="Z30" s="2">
        <v>10.27</v>
      </c>
      <c r="AA30" s="6">
        <v>1390787</v>
      </c>
    </row>
    <row r="31" spans="1:27" ht="13.5">
      <c r="A31" s="25" t="s">
        <v>55</v>
      </c>
      <c r="B31" s="24"/>
      <c r="C31" s="6"/>
      <c r="D31" s="6"/>
      <c r="E31" s="7">
        <v>2942332</v>
      </c>
      <c r="F31" s="8">
        <v>3471613</v>
      </c>
      <c r="G31" s="8">
        <v>855836</v>
      </c>
      <c r="H31" s="8">
        <v>203308</v>
      </c>
      <c r="I31" s="8">
        <v>411642</v>
      </c>
      <c r="J31" s="8">
        <v>1470786</v>
      </c>
      <c r="K31" s="8">
        <v>385942</v>
      </c>
      <c r="L31" s="8">
        <v>563254</v>
      </c>
      <c r="M31" s="8">
        <v>393148</v>
      </c>
      <c r="N31" s="8">
        <v>1342344</v>
      </c>
      <c r="O31" s="8">
        <v>6769</v>
      </c>
      <c r="P31" s="8">
        <v>414159</v>
      </c>
      <c r="Q31" s="8">
        <v>89513</v>
      </c>
      <c r="R31" s="8">
        <v>510441</v>
      </c>
      <c r="S31" s="8"/>
      <c r="T31" s="8"/>
      <c r="U31" s="8"/>
      <c r="V31" s="8"/>
      <c r="W31" s="8">
        <v>3323571</v>
      </c>
      <c r="X31" s="8">
        <v>2418447</v>
      </c>
      <c r="Y31" s="8">
        <v>905124</v>
      </c>
      <c r="Z31" s="2">
        <v>37.43</v>
      </c>
      <c r="AA31" s="6">
        <v>3471613</v>
      </c>
    </row>
    <row r="32" spans="1:27" ht="13.5">
      <c r="A32" s="25" t="s">
        <v>43</v>
      </c>
      <c r="B32" s="24"/>
      <c r="C32" s="6"/>
      <c r="D32" s="6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2"/>
      <c r="AA32" s="6"/>
    </row>
    <row r="33" spans="1:27" ht="13.5">
      <c r="A33" s="25" t="s">
        <v>56</v>
      </c>
      <c r="B33" s="24"/>
      <c r="C33" s="6"/>
      <c r="D33" s="6"/>
      <c r="E33" s="7">
        <v>6621361</v>
      </c>
      <c r="F33" s="8">
        <v>7041697</v>
      </c>
      <c r="G33" s="8">
        <v>787270</v>
      </c>
      <c r="H33" s="8">
        <v>637598</v>
      </c>
      <c r="I33" s="8">
        <v>552278</v>
      </c>
      <c r="J33" s="8">
        <v>1977146</v>
      </c>
      <c r="K33" s="8">
        <v>1027068</v>
      </c>
      <c r="L33" s="8">
        <v>765869</v>
      </c>
      <c r="M33" s="8">
        <v>449883</v>
      </c>
      <c r="N33" s="8">
        <v>2242820</v>
      </c>
      <c r="O33" s="8">
        <v>992822</v>
      </c>
      <c r="P33" s="8">
        <v>1034298</v>
      </c>
      <c r="Q33" s="8">
        <v>733583</v>
      </c>
      <c r="R33" s="8">
        <v>2760703</v>
      </c>
      <c r="S33" s="8"/>
      <c r="T33" s="8"/>
      <c r="U33" s="8"/>
      <c r="V33" s="8"/>
      <c r="W33" s="8">
        <v>6980669</v>
      </c>
      <c r="X33" s="8">
        <v>5123840</v>
      </c>
      <c r="Y33" s="8">
        <v>1856829</v>
      </c>
      <c r="Z33" s="2">
        <v>36.24</v>
      </c>
      <c r="AA33" s="6">
        <v>7041697</v>
      </c>
    </row>
    <row r="34" spans="1:27" ht="13.5">
      <c r="A34" s="23" t="s">
        <v>57</v>
      </c>
      <c r="B34" s="29"/>
      <c r="C34" s="6"/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0</v>
      </c>
      <c r="D35" s="33">
        <f>SUM(D24:D34)</f>
        <v>0</v>
      </c>
      <c r="E35" s="34">
        <f t="shared" si="1"/>
        <v>72954086</v>
      </c>
      <c r="F35" s="35">
        <f t="shared" si="1"/>
        <v>69408072</v>
      </c>
      <c r="G35" s="35">
        <f t="shared" si="1"/>
        <v>3873616</v>
      </c>
      <c r="H35" s="35">
        <f t="shared" si="1"/>
        <v>3631298</v>
      </c>
      <c r="I35" s="35">
        <f t="shared" si="1"/>
        <v>3337399</v>
      </c>
      <c r="J35" s="35">
        <f t="shared" si="1"/>
        <v>10842313</v>
      </c>
      <c r="K35" s="35">
        <f t="shared" si="1"/>
        <v>3794055</v>
      </c>
      <c r="L35" s="35">
        <f t="shared" si="1"/>
        <v>3766015</v>
      </c>
      <c r="M35" s="35">
        <f t="shared" si="1"/>
        <v>4905381</v>
      </c>
      <c r="N35" s="35">
        <f t="shared" si="1"/>
        <v>12465451</v>
      </c>
      <c r="O35" s="35">
        <f t="shared" si="1"/>
        <v>3444929</v>
      </c>
      <c r="P35" s="35">
        <f t="shared" si="1"/>
        <v>3811833</v>
      </c>
      <c r="Q35" s="35">
        <f t="shared" si="1"/>
        <v>3983305</v>
      </c>
      <c r="R35" s="35">
        <f t="shared" si="1"/>
        <v>11240067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34547831</v>
      </c>
      <c r="X35" s="35">
        <f t="shared" si="1"/>
        <v>52399060</v>
      </c>
      <c r="Y35" s="35">
        <f t="shared" si="1"/>
        <v>-17851229</v>
      </c>
      <c r="Z35" s="36">
        <f>+IF(X35&lt;&gt;0,+(Y35/X35)*100,0)</f>
        <v>-34.067842056708656</v>
      </c>
      <c r="AA35" s="33">
        <f>SUM(AA24:AA34)</f>
        <v>69408072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0</v>
      </c>
      <c r="D37" s="46">
        <f>+D21-D35</f>
        <v>0</v>
      </c>
      <c r="E37" s="47">
        <f t="shared" si="2"/>
        <v>-13012882</v>
      </c>
      <c r="F37" s="48">
        <f t="shared" si="2"/>
        <v>-13101337</v>
      </c>
      <c r="G37" s="48">
        <f t="shared" si="2"/>
        <v>-1845771</v>
      </c>
      <c r="H37" s="48">
        <f t="shared" si="2"/>
        <v>-2148050</v>
      </c>
      <c r="I37" s="48">
        <f t="shared" si="2"/>
        <v>-1822890</v>
      </c>
      <c r="J37" s="48">
        <f t="shared" si="2"/>
        <v>-5816711</v>
      </c>
      <c r="K37" s="48">
        <f t="shared" si="2"/>
        <v>-2792055</v>
      </c>
      <c r="L37" s="48">
        <f t="shared" si="2"/>
        <v>2986762</v>
      </c>
      <c r="M37" s="48">
        <f t="shared" si="2"/>
        <v>-2751880</v>
      </c>
      <c r="N37" s="48">
        <f t="shared" si="2"/>
        <v>-2557173</v>
      </c>
      <c r="O37" s="48">
        <f t="shared" si="2"/>
        <v>-1168696</v>
      </c>
      <c r="P37" s="48">
        <f t="shared" si="2"/>
        <v>-3468886</v>
      </c>
      <c r="Q37" s="48">
        <f t="shared" si="2"/>
        <v>-2462865</v>
      </c>
      <c r="R37" s="48">
        <f t="shared" si="2"/>
        <v>-7100447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-15474331</v>
      </c>
      <c r="X37" s="48">
        <f>IF(F21=F35,0,X21-X35)</f>
        <v>-12568783</v>
      </c>
      <c r="Y37" s="48">
        <f t="shared" si="2"/>
        <v>-2905548</v>
      </c>
      <c r="Z37" s="49">
        <f>+IF(X37&lt;&gt;0,+(Y37/X37)*100,0)</f>
        <v>23.11717848895951</v>
      </c>
      <c r="AA37" s="46">
        <f>+AA21-AA35</f>
        <v>-13101337</v>
      </c>
    </row>
    <row r="38" spans="1:27" ht="22.5" customHeight="1">
      <c r="A38" s="50" t="s">
        <v>60</v>
      </c>
      <c r="B38" s="29"/>
      <c r="C38" s="6"/>
      <c r="D38" s="6"/>
      <c r="E38" s="7">
        <v>7480000</v>
      </c>
      <c r="F38" s="8">
        <v>7480000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>
        <v>5609997</v>
      </c>
      <c r="Y38" s="8">
        <v>-5609997</v>
      </c>
      <c r="Z38" s="2">
        <v>-100</v>
      </c>
      <c r="AA38" s="6">
        <v>7480000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0</v>
      </c>
      <c r="D41" s="56">
        <f>SUM(D37:D40)</f>
        <v>0</v>
      </c>
      <c r="E41" s="57">
        <f t="shared" si="3"/>
        <v>-5532882</v>
      </c>
      <c r="F41" s="58">
        <f t="shared" si="3"/>
        <v>-5621337</v>
      </c>
      <c r="G41" s="58">
        <f t="shared" si="3"/>
        <v>-1845771</v>
      </c>
      <c r="H41" s="58">
        <f t="shared" si="3"/>
        <v>-2148050</v>
      </c>
      <c r="I41" s="58">
        <f t="shared" si="3"/>
        <v>-1822890</v>
      </c>
      <c r="J41" s="58">
        <f t="shared" si="3"/>
        <v>-5816711</v>
      </c>
      <c r="K41" s="58">
        <f t="shared" si="3"/>
        <v>-2792055</v>
      </c>
      <c r="L41" s="58">
        <f t="shared" si="3"/>
        <v>2986762</v>
      </c>
      <c r="M41" s="58">
        <f t="shared" si="3"/>
        <v>-2751880</v>
      </c>
      <c r="N41" s="58">
        <f t="shared" si="3"/>
        <v>-2557173</v>
      </c>
      <c r="O41" s="58">
        <f t="shared" si="3"/>
        <v>-1168696</v>
      </c>
      <c r="P41" s="58">
        <f t="shared" si="3"/>
        <v>-3468886</v>
      </c>
      <c r="Q41" s="58">
        <f t="shared" si="3"/>
        <v>-2462865</v>
      </c>
      <c r="R41" s="58">
        <f t="shared" si="3"/>
        <v>-7100447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-15474331</v>
      </c>
      <c r="X41" s="58">
        <f t="shared" si="3"/>
        <v>-6958786</v>
      </c>
      <c r="Y41" s="58">
        <f t="shared" si="3"/>
        <v>-8515545</v>
      </c>
      <c r="Z41" s="59">
        <f>+IF(X41&lt;&gt;0,+(Y41/X41)*100,0)</f>
        <v>122.37112910211638</v>
      </c>
      <c r="AA41" s="56">
        <f>SUM(AA37:AA40)</f>
        <v>-5621337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0</v>
      </c>
      <c r="D43" s="64">
        <f>+D41-D42</f>
        <v>0</v>
      </c>
      <c r="E43" s="65">
        <f t="shared" si="4"/>
        <v>-5532882</v>
      </c>
      <c r="F43" s="66">
        <f t="shared" si="4"/>
        <v>-5621337</v>
      </c>
      <c r="G43" s="66">
        <f t="shared" si="4"/>
        <v>-1845771</v>
      </c>
      <c r="H43" s="66">
        <f t="shared" si="4"/>
        <v>-2148050</v>
      </c>
      <c r="I43" s="66">
        <f t="shared" si="4"/>
        <v>-1822890</v>
      </c>
      <c r="J43" s="66">
        <f t="shared" si="4"/>
        <v>-5816711</v>
      </c>
      <c r="K43" s="66">
        <f t="shared" si="4"/>
        <v>-2792055</v>
      </c>
      <c r="L43" s="66">
        <f t="shared" si="4"/>
        <v>2986762</v>
      </c>
      <c r="M43" s="66">
        <f t="shared" si="4"/>
        <v>-2751880</v>
      </c>
      <c r="N43" s="66">
        <f t="shared" si="4"/>
        <v>-2557173</v>
      </c>
      <c r="O43" s="66">
        <f t="shared" si="4"/>
        <v>-1168696</v>
      </c>
      <c r="P43" s="66">
        <f t="shared" si="4"/>
        <v>-3468886</v>
      </c>
      <c r="Q43" s="66">
        <f t="shared" si="4"/>
        <v>-2462865</v>
      </c>
      <c r="R43" s="66">
        <f t="shared" si="4"/>
        <v>-7100447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-15474331</v>
      </c>
      <c r="X43" s="66">
        <f t="shared" si="4"/>
        <v>-6958786</v>
      </c>
      <c r="Y43" s="66">
        <f t="shared" si="4"/>
        <v>-8515545</v>
      </c>
      <c r="Z43" s="67">
        <f>+IF(X43&lt;&gt;0,+(Y43/X43)*100,0)</f>
        <v>122.37112910211638</v>
      </c>
      <c r="AA43" s="64">
        <f>+AA41-AA42</f>
        <v>-5621337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0</v>
      </c>
      <c r="D45" s="56">
        <f>SUM(D43:D44)</f>
        <v>0</v>
      </c>
      <c r="E45" s="57">
        <f t="shared" si="5"/>
        <v>-5532882</v>
      </c>
      <c r="F45" s="58">
        <f t="shared" si="5"/>
        <v>-5621337</v>
      </c>
      <c r="G45" s="58">
        <f t="shared" si="5"/>
        <v>-1845771</v>
      </c>
      <c r="H45" s="58">
        <f t="shared" si="5"/>
        <v>-2148050</v>
      </c>
      <c r="I45" s="58">
        <f t="shared" si="5"/>
        <v>-1822890</v>
      </c>
      <c r="J45" s="58">
        <f t="shared" si="5"/>
        <v>-5816711</v>
      </c>
      <c r="K45" s="58">
        <f t="shared" si="5"/>
        <v>-2792055</v>
      </c>
      <c r="L45" s="58">
        <f t="shared" si="5"/>
        <v>2986762</v>
      </c>
      <c r="M45" s="58">
        <f t="shared" si="5"/>
        <v>-2751880</v>
      </c>
      <c r="N45" s="58">
        <f t="shared" si="5"/>
        <v>-2557173</v>
      </c>
      <c r="O45" s="58">
        <f t="shared" si="5"/>
        <v>-1168696</v>
      </c>
      <c r="P45" s="58">
        <f t="shared" si="5"/>
        <v>-3468886</v>
      </c>
      <c r="Q45" s="58">
        <f t="shared" si="5"/>
        <v>-2462865</v>
      </c>
      <c r="R45" s="58">
        <f t="shared" si="5"/>
        <v>-7100447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-15474331</v>
      </c>
      <c r="X45" s="58">
        <f t="shared" si="5"/>
        <v>-6958786</v>
      </c>
      <c r="Y45" s="58">
        <f t="shared" si="5"/>
        <v>-8515545</v>
      </c>
      <c r="Z45" s="59">
        <f>+IF(X45&lt;&gt;0,+(Y45/X45)*100,0)</f>
        <v>122.37112910211638</v>
      </c>
      <c r="AA45" s="56">
        <f>SUM(AA43:AA44)</f>
        <v>-5621337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0</v>
      </c>
      <c r="D47" s="71">
        <f>SUM(D45:D46)</f>
        <v>0</v>
      </c>
      <c r="E47" s="72">
        <f t="shared" si="6"/>
        <v>-5532882</v>
      </c>
      <c r="F47" s="73">
        <f t="shared" si="6"/>
        <v>-5621337</v>
      </c>
      <c r="G47" s="73">
        <f t="shared" si="6"/>
        <v>-1845771</v>
      </c>
      <c r="H47" s="74">
        <f t="shared" si="6"/>
        <v>-2148050</v>
      </c>
      <c r="I47" s="74">
        <f t="shared" si="6"/>
        <v>-1822890</v>
      </c>
      <c r="J47" s="74">
        <f t="shared" si="6"/>
        <v>-5816711</v>
      </c>
      <c r="K47" s="74">
        <f t="shared" si="6"/>
        <v>-2792055</v>
      </c>
      <c r="L47" s="74">
        <f t="shared" si="6"/>
        <v>2986762</v>
      </c>
      <c r="M47" s="73">
        <f t="shared" si="6"/>
        <v>-2751880</v>
      </c>
      <c r="N47" s="73">
        <f t="shared" si="6"/>
        <v>-2557173</v>
      </c>
      <c r="O47" s="74">
        <f t="shared" si="6"/>
        <v>-1168696</v>
      </c>
      <c r="P47" s="74">
        <f t="shared" si="6"/>
        <v>-3468886</v>
      </c>
      <c r="Q47" s="74">
        <f t="shared" si="6"/>
        <v>-2462865</v>
      </c>
      <c r="R47" s="74">
        <f t="shared" si="6"/>
        <v>-7100447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-15474331</v>
      </c>
      <c r="X47" s="74">
        <f t="shared" si="6"/>
        <v>-6958786</v>
      </c>
      <c r="Y47" s="74">
        <f t="shared" si="6"/>
        <v>-8515545</v>
      </c>
      <c r="Z47" s="75">
        <f>+IF(X47&lt;&gt;0,+(Y47/X47)*100,0)</f>
        <v>122.37112910211638</v>
      </c>
      <c r="AA47" s="76">
        <f>SUM(AA45:AA46)</f>
        <v>-5621337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85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101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4264002</v>
      </c>
      <c r="D5" s="6"/>
      <c r="E5" s="7">
        <v>6421548</v>
      </c>
      <c r="F5" s="8">
        <v>6421548</v>
      </c>
      <c r="G5" s="8">
        <v>4802635</v>
      </c>
      <c r="H5" s="8">
        <v>-146349</v>
      </c>
      <c r="I5" s="8">
        <v>30</v>
      </c>
      <c r="J5" s="8">
        <v>4656316</v>
      </c>
      <c r="K5" s="8"/>
      <c r="L5" s="8">
        <v>-1674</v>
      </c>
      <c r="M5" s="8"/>
      <c r="N5" s="8">
        <v>-1674</v>
      </c>
      <c r="O5" s="8">
        <v>-2671</v>
      </c>
      <c r="P5" s="8">
        <v>-1531</v>
      </c>
      <c r="Q5" s="8">
        <v>1643</v>
      </c>
      <c r="R5" s="8">
        <v>-2559</v>
      </c>
      <c r="S5" s="8"/>
      <c r="T5" s="8"/>
      <c r="U5" s="8"/>
      <c r="V5" s="8"/>
      <c r="W5" s="8">
        <v>4652083</v>
      </c>
      <c r="X5" s="8">
        <v>4816164</v>
      </c>
      <c r="Y5" s="8">
        <v>-164081</v>
      </c>
      <c r="Z5" s="2">
        <v>-3.41</v>
      </c>
      <c r="AA5" s="6">
        <v>6421548</v>
      </c>
    </row>
    <row r="6" spans="1:27" ht="13.5">
      <c r="A6" s="23" t="s">
        <v>32</v>
      </c>
      <c r="B6" s="24"/>
      <c r="C6" s="6">
        <v>12973266</v>
      </c>
      <c r="D6" s="6"/>
      <c r="E6" s="7">
        <v>14660237</v>
      </c>
      <c r="F6" s="8">
        <v>17935827</v>
      </c>
      <c r="G6" s="8">
        <v>973126</v>
      </c>
      <c r="H6" s="8">
        <v>1227114</v>
      </c>
      <c r="I6" s="8">
        <v>1172794</v>
      </c>
      <c r="J6" s="8">
        <v>3373034</v>
      </c>
      <c r="K6" s="8">
        <v>-28112</v>
      </c>
      <c r="L6" s="8">
        <v>1281949</v>
      </c>
      <c r="M6" s="8">
        <v>1060875</v>
      </c>
      <c r="N6" s="8">
        <v>2314712</v>
      </c>
      <c r="O6" s="8">
        <v>-1339005</v>
      </c>
      <c r="P6" s="8">
        <v>1320339</v>
      </c>
      <c r="Q6" s="8">
        <v>480753</v>
      </c>
      <c r="R6" s="8">
        <v>462087</v>
      </c>
      <c r="S6" s="8"/>
      <c r="T6" s="8"/>
      <c r="U6" s="8"/>
      <c r="V6" s="8"/>
      <c r="W6" s="8">
        <v>6149833</v>
      </c>
      <c r="X6" s="8">
        <v>12923001</v>
      </c>
      <c r="Y6" s="8">
        <v>-6773168</v>
      </c>
      <c r="Z6" s="2">
        <v>-52.41</v>
      </c>
      <c r="AA6" s="6">
        <v>17935827</v>
      </c>
    </row>
    <row r="7" spans="1:27" ht="13.5">
      <c r="A7" s="25" t="s">
        <v>33</v>
      </c>
      <c r="B7" s="24"/>
      <c r="C7" s="6">
        <v>4188469</v>
      </c>
      <c r="D7" s="6"/>
      <c r="E7" s="7">
        <v>3796853</v>
      </c>
      <c r="F7" s="8">
        <v>3960000</v>
      </c>
      <c r="G7" s="8">
        <v>-246810</v>
      </c>
      <c r="H7" s="8">
        <v>286222</v>
      </c>
      <c r="I7" s="8">
        <v>291603</v>
      </c>
      <c r="J7" s="8">
        <v>331015</v>
      </c>
      <c r="K7" s="8"/>
      <c r="L7" s="8">
        <v>388268</v>
      </c>
      <c r="M7" s="8">
        <v>343767</v>
      </c>
      <c r="N7" s="8">
        <v>732035</v>
      </c>
      <c r="O7" s="8">
        <v>369746</v>
      </c>
      <c r="P7" s="8">
        <v>400450</v>
      </c>
      <c r="Q7" s="8">
        <v>349989</v>
      </c>
      <c r="R7" s="8">
        <v>1120185</v>
      </c>
      <c r="S7" s="8"/>
      <c r="T7" s="8"/>
      <c r="U7" s="8"/>
      <c r="V7" s="8"/>
      <c r="W7" s="8">
        <v>2183235</v>
      </c>
      <c r="X7" s="8">
        <v>2383506</v>
      </c>
      <c r="Y7" s="8">
        <v>-200271</v>
      </c>
      <c r="Z7" s="2">
        <v>-8.4</v>
      </c>
      <c r="AA7" s="6">
        <v>3960000</v>
      </c>
    </row>
    <row r="8" spans="1:27" ht="13.5">
      <c r="A8" s="25" t="s">
        <v>34</v>
      </c>
      <c r="B8" s="24"/>
      <c r="C8" s="6">
        <v>2861368</v>
      </c>
      <c r="D8" s="6"/>
      <c r="E8" s="7">
        <v>2446413</v>
      </c>
      <c r="F8" s="8">
        <v>3712415</v>
      </c>
      <c r="G8" s="8">
        <v>277893</v>
      </c>
      <c r="H8" s="8">
        <v>248719</v>
      </c>
      <c r="I8" s="8">
        <v>245862</v>
      </c>
      <c r="J8" s="8">
        <v>772474</v>
      </c>
      <c r="K8" s="8"/>
      <c r="L8" s="8">
        <v>266821</v>
      </c>
      <c r="M8" s="8">
        <v>246429</v>
      </c>
      <c r="N8" s="8">
        <v>513250</v>
      </c>
      <c r="O8" s="8">
        <v>248421</v>
      </c>
      <c r="P8" s="8">
        <v>239859</v>
      </c>
      <c r="Q8" s="8">
        <v>256533</v>
      </c>
      <c r="R8" s="8">
        <v>744813</v>
      </c>
      <c r="S8" s="8"/>
      <c r="T8" s="8"/>
      <c r="U8" s="8"/>
      <c r="V8" s="8"/>
      <c r="W8" s="8">
        <v>2030537</v>
      </c>
      <c r="X8" s="8">
        <v>1881387</v>
      </c>
      <c r="Y8" s="8">
        <v>149150</v>
      </c>
      <c r="Z8" s="2">
        <v>7.93</v>
      </c>
      <c r="AA8" s="6">
        <v>3712415</v>
      </c>
    </row>
    <row r="9" spans="1:27" ht="13.5">
      <c r="A9" s="25" t="s">
        <v>35</v>
      </c>
      <c r="B9" s="24"/>
      <c r="C9" s="6">
        <v>1148986</v>
      </c>
      <c r="D9" s="6"/>
      <c r="E9" s="7">
        <v>1114205</v>
      </c>
      <c r="F9" s="8">
        <v>1954213</v>
      </c>
      <c r="G9" s="8">
        <v>-106465</v>
      </c>
      <c r="H9" s="8">
        <v>127841</v>
      </c>
      <c r="I9" s="8">
        <v>128975</v>
      </c>
      <c r="J9" s="8">
        <v>150351</v>
      </c>
      <c r="K9" s="8"/>
      <c r="L9" s="8">
        <v>128665</v>
      </c>
      <c r="M9" s="8">
        <v>129741</v>
      </c>
      <c r="N9" s="8">
        <v>258406</v>
      </c>
      <c r="O9" s="8">
        <v>131899</v>
      </c>
      <c r="P9" s="8">
        <v>127931</v>
      </c>
      <c r="Q9" s="8">
        <v>99770</v>
      </c>
      <c r="R9" s="8">
        <v>359600</v>
      </c>
      <c r="S9" s="8"/>
      <c r="T9" s="8"/>
      <c r="U9" s="8"/>
      <c r="V9" s="8"/>
      <c r="W9" s="8">
        <v>768357</v>
      </c>
      <c r="X9" s="8">
        <v>976283</v>
      </c>
      <c r="Y9" s="8">
        <v>-207926</v>
      </c>
      <c r="Z9" s="2">
        <v>-21.3</v>
      </c>
      <c r="AA9" s="6">
        <v>1954213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542866</v>
      </c>
      <c r="D11" s="6"/>
      <c r="E11" s="7">
        <v>646982</v>
      </c>
      <c r="F11" s="8">
        <v>646982</v>
      </c>
      <c r="G11" s="8">
        <v>31942</v>
      </c>
      <c r="H11" s="8">
        <v>38990</v>
      </c>
      <c r="I11" s="8">
        <v>32650</v>
      </c>
      <c r="J11" s="8">
        <v>103582</v>
      </c>
      <c r="K11" s="8">
        <v>1559</v>
      </c>
      <c r="L11" s="8">
        <v>31946</v>
      </c>
      <c r="M11" s="8">
        <v>33631</v>
      </c>
      <c r="N11" s="8">
        <v>67136</v>
      </c>
      <c r="O11" s="8">
        <v>31361</v>
      </c>
      <c r="P11" s="8">
        <v>35040</v>
      </c>
      <c r="Q11" s="8">
        <v>51596</v>
      </c>
      <c r="R11" s="8">
        <v>117997</v>
      </c>
      <c r="S11" s="8"/>
      <c r="T11" s="8"/>
      <c r="U11" s="8"/>
      <c r="V11" s="8"/>
      <c r="W11" s="8">
        <v>288715</v>
      </c>
      <c r="X11" s="8">
        <v>381848</v>
      </c>
      <c r="Y11" s="8">
        <v>-93133</v>
      </c>
      <c r="Z11" s="2">
        <v>-24.39</v>
      </c>
      <c r="AA11" s="6">
        <v>646982</v>
      </c>
    </row>
    <row r="12" spans="1:27" ht="13.5">
      <c r="A12" s="25" t="s">
        <v>37</v>
      </c>
      <c r="B12" s="29"/>
      <c r="C12" s="6">
        <v>499778</v>
      </c>
      <c r="D12" s="6"/>
      <c r="E12" s="7">
        <v>341585</v>
      </c>
      <c r="F12" s="8">
        <v>341587</v>
      </c>
      <c r="G12" s="8">
        <v>1589</v>
      </c>
      <c r="H12" s="8">
        <v>17733</v>
      </c>
      <c r="I12" s="8">
        <v>10283</v>
      </c>
      <c r="J12" s="8">
        <v>29605</v>
      </c>
      <c r="K12" s="8">
        <v>161901</v>
      </c>
      <c r="L12" s="8">
        <v>31308</v>
      </c>
      <c r="M12" s="8">
        <v>9115</v>
      </c>
      <c r="N12" s="8">
        <v>202324</v>
      </c>
      <c r="O12" s="8">
        <v>41001</v>
      </c>
      <c r="P12" s="8">
        <v>2961</v>
      </c>
      <c r="Q12" s="8">
        <v>5400</v>
      </c>
      <c r="R12" s="8">
        <v>49362</v>
      </c>
      <c r="S12" s="8"/>
      <c r="T12" s="8"/>
      <c r="U12" s="8"/>
      <c r="V12" s="8"/>
      <c r="W12" s="8">
        <v>281291</v>
      </c>
      <c r="X12" s="8">
        <v>256191</v>
      </c>
      <c r="Y12" s="8">
        <v>25100</v>
      </c>
      <c r="Z12" s="2">
        <v>9.8</v>
      </c>
      <c r="AA12" s="6">
        <v>341587</v>
      </c>
    </row>
    <row r="13" spans="1:27" ht="13.5">
      <c r="A13" s="23" t="s">
        <v>38</v>
      </c>
      <c r="B13" s="29"/>
      <c r="C13" s="6">
        <v>1164520</v>
      </c>
      <c r="D13" s="6"/>
      <c r="E13" s="7">
        <v>1173375</v>
      </c>
      <c r="F13" s="8">
        <v>1558375</v>
      </c>
      <c r="G13" s="8">
        <v>103903</v>
      </c>
      <c r="H13" s="8">
        <v>121399</v>
      </c>
      <c r="I13" s="8">
        <v>123988</v>
      </c>
      <c r="J13" s="8">
        <v>349290</v>
      </c>
      <c r="K13" s="8"/>
      <c r="L13" s="8">
        <v>151125</v>
      </c>
      <c r="M13" s="8">
        <v>158876</v>
      </c>
      <c r="N13" s="8">
        <v>310001</v>
      </c>
      <c r="O13" s="8">
        <v>95767</v>
      </c>
      <c r="P13" s="8">
        <v>165521</v>
      </c>
      <c r="Q13" s="8">
        <v>107893</v>
      </c>
      <c r="R13" s="8">
        <v>369181</v>
      </c>
      <c r="S13" s="8"/>
      <c r="T13" s="8"/>
      <c r="U13" s="8"/>
      <c r="V13" s="8"/>
      <c r="W13" s="8">
        <v>1028472</v>
      </c>
      <c r="X13" s="8">
        <v>1014220</v>
      </c>
      <c r="Y13" s="8">
        <v>14252</v>
      </c>
      <c r="Z13" s="2">
        <v>1.41</v>
      </c>
      <c r="AA13" s="6">
        <v>1558375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-33985</v>
      </c>
      <c r="D15" s="6"/>
      <c r="E15" s="7">
        <v>27128</v>
      </c>
      <c r="F15" s="8">
        <v>620128</v>
      </c>
      <c r="G15" s="8">
        <v>12800</v>
      </c>
      <c r="H15" s="8"/>
      <c r="I15" s="8"/>
      <c r="J15" s="8">
        <v>12800</v>
      </c>
      <c r="K15" s="8"/>
      <c r="L15" s="8"/>
      <c r="M15" s="8">
        <v>2000</v>
      </c>
      <c r="N15" s="8">
        <v>2000</v>
      </c>
      <c r="O15" s="8">
        <v>960</v>
      </c>
      <c r="P15" s="8"/>
      <c r="Q15" s="8"/>
      <c r="R15" s="8">
        <v>960</v>
      </c>
      <c r="S15" s="8"/>
      <c r="T15" s="8"/>
      <c r="U15" s="8"/>
      <c r="V15" s="8"/>
      <c r="W15" s="8">
        <v>15760</v>
      </c>
      <c r="X15" s="8">
        <v>355366</v>
      </c>
      <c r="Y15" s="8">
        <v>-339606</v>
      </c>
      <c r="Z15" s="2">
        <v>-95.57</v>
      </c>
      <c r="AA15" s="6">
        <v>620128</v>
      </c>
    </row>
    <row r="16" spans="1:27" ht="13.5">
      <c r="A16" s="23" t="s">
        <v>41</v>
      </c>
      <c r="B16" s="29"/>
      <c r="C16" s="6">
        <v>160584</v>
      </c>
      <c r="D16" s="6"/>
      <c r="E16" s="7">
        <v>341519</v>
      </c>
      <c r="F16" s="8">
        <v>341519</v>
      </c>
      <c r="G16" s="8">
        <v>1815</v>
      </c>
      <c r="H16" s="8">
        <v>18504</v>
      </c>
      <c r="I16" s="8">
        <v>11418</v>
      </c>
      <c r="J16" s="8">
        <v>31737</v>
      </c>
      <c r="K16" s="8">
        <v>21250</v>
      </c>
      <c r="L16" s="8">
        <v>13323</v>
      </c>
      <c r="M16" s="8">
        <v>6947</v>
      </c>
      <c r="N16" s="8">
        <v>41520</v>
      </c>
      <c r="O16" s="8">
        <v>270</v>
      </c>
      <c r="P16" s="8">
        <v>4806</v>
      </c>
      <c r="Q16" s="8">
        <v>57</v>
      </c>
      <c r="R16" s="8">
        <v>5133</v>
      </c>
      <c r="S16" s="8"/>
      <c r="T16" s="8"/>
      <c r="U16" s="8"/>
      <c r="V16" s="8"/>
      <c r="W16" s="8">
        <v>78390</v>
      </c>
      <c r="X16" s="8">
        <v>256143</v>
      </c>
      <c r="Y16" s="8">
        <v>-177753</v>
      </c>
      <c r="Z16" s="2">
        <v>-69.4</v>
      </c>
      <c r="AA16" s="6">
        <v>341519</v>
      </c>
    </row>
    <row r="17" spans="1:27" ht="13.5">
      <c r="A17" s="23" t="s">
        <v>42</v>
      </c>
      <c r="B17" s="29"/>
      <c r="C17" s="6">
        <v>643380</v>
      </c>
      <c r="D17" s="6"/>
      <c r="E17" s="7">
        <v>1124430</v>
      </c>
      <c r="F17" s="8">
        <v>1124430</v>
      </c>
      <c r="G17" s="8">
        <v>99913</v>
      </c>
      <c r="H17" s="8">
        <v>58986</v>
      </c>
      <c r="I17" s="8">
        <v>53649</v>
      </c>
      <c r="J17" s="8">
        <v>212548</v>
      </c>
      <c r="K17" s="8">
        <v>61141</v>
      </c>
      <c r="L17" s="8">
        <v>42694</v>
      </c>
      <c r="M17" s="8">
        <v>46445</v>
      </c>
      <c r="N17" s="8">
        <v>150280</v>
      </c>
      <c r="O17" s="8">
        <v>52753</v>
      </c>
      <c r="P17" s="8">
        <v>80898</v>
      </c>
      <c r="Q17" s="8">
        <v>58943</v>
      </c>
      <c r="R17" s="8">
        <v>192594</v>
      </c>
      <c r="S17" s="8"/>
      <c r="T17" s="8"/>
      <c r="U17" s="8"/>
      <c r="V17" s="8"/>
      <c r="W17" s="8">
        <v>555422</v>
      </c>
      <c r="X17" s="8">
        <v>843327</v>
      </c>
      <c r="Y17" s="8">
        <v>-287905</v>
      </c>
      <c r="Z17" s="2">
        <v>-34.14</v>
      </c>
      <c r="AA17" s="6">
        <v>1124430</v>
      </c>
    </row>
    <row r="18" spans="1:27" ht="13.5">
      <c r="A18" s="23" t="s">
        <v>43</v>
      </c>
      <c r="B18" s="29"/>
      <c r="C18" s="6">
        <v>27252913</v>
      </c>
      <c r="D18" s="6"/>
      <c r="E18" s="7">
        <v>29728692</v>
      </c>
      <c r="F18" s="8">
        <v>29729003</v>
      </c>
      <c r="G18" s="8">
        <v>10581000</v>
      </c>
      <c r="H18" s="8">
        <v>1</v>
      </c>
      <c r="I18" s="8">
        <v>227000</v>
      </c>
      <c r="J18" s="8">
        <v>10808001</v>
      </c>
      <c r="K18" s="8">
        <v>-1</v>
      </c>
      <c r="L18" s="8"/>
      <c r="M18" s="8">
        <v>4331000</v>
      </c>
      <c r="N18" s="8">
        <v>4330999</v>
      </c>
      <c r="O18" s="8"/>
      <c r="P18" s="8"/>
      <c r="Q18" s="8">
        <v>6349001</v>
      </c>
      <c r="R18" s="8">
        <v>6349001</v>
      </c>
      <c r="S18" s="8"/>
      <c r="T18" s="8"/>
      <c r="U18" s="8"/>
      <c r="V18" s="8"/>
      <c r="W18" s="8">
        <v>21488001</v>
      </c>
      <c r="X18" s="8">
        <v>21819539</v>
      </c>
      <c r="Y18" s="8">
        <v>-331538</v>
      </c>
      <c r="Z18" s="2">
        <v>-1.52</v>
      </c>
      <c r="AA18" s="6">
        <v>29729003</v>
      </c>
    </row>
    <row r="19" spans="1:27" ht="13.5">
      <c r="A19" s="23" t="s">
        <v>44</v>
      </c>
      <c r="B19" s="29"/>
      <c r="C19" s="6">
        <v>2986628</v>
      </c>
      <c r="D19" s="6"/>
      <c r="E19" s="7">
        <v>3734012</v>
      </c>
      <c r="F19" s="26">
        <v>975215</v>
      </c>
      <c r="G19" s="26">
        <v>7364</v>
      </c>
      <c r="H19" s="26">
        <v>134515</v>
      </c>
      <c r="I19" s="26">
        <v>23674</v>
      </c>
      <c r="J19" s="26">
        <v>165553</v>
      </c>
      <c r="K19" s="26">
        <v>180063</v>
      </c>
      <c r="L19" s="26">
        <v>24801</v>
      </c>
      <c r="M19" s="26">
        <v>25364</v>
      </c>
      <c r="N19" s="26">
        <v>230228</v>
      </c>
      <c r="O19" s="26">
        <v>36401</v>
      </c>
      <c r="P19" s="26">
        <v>22311</v>
      </c>
      <c r="Q19" s="26">
        <v>36180</v>
      </c>
      <c r="R19" s="26">
        <v>94892</v>
      </c>
      <c r="S19" s="26"/>
      <c r="T19" s="26"/>
      <c r="U19" s="26"/>
      <c r="V19" s="26"/>
      <c r="W19" s="26">
        <v>490673</v>
      </c>
      <c r="X19" s="26">
        <v>667593</v>
      </c>
      <c r="Y19" s="26">
        <v>-176920</v>
      </c>
      <c r="Z19" s="27">
        <v>-26.5</v>
      </c>
      <c r="AA19" s="28">
        <v>975215</v>
      </c>
    </row>
    <row r="20" spans="1:27" ht="13.5">
      <c r="A20" s="23" t="s">
        <v>45</v>
      </c>
      <c r="B20" s="29"/>
      <c r="C20" s="6">
        <v>-142557</v>
      </c>
      <c r="D20" s="6"/>
      <c r="E20" s="7">
        <v>3244779</v>
      </c>
      <c r="F20" s="8">
        <v>3244779</v>
      </c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>
        <v>2027988</v>
      </c>
      <c r="Y20" s="8">
        <v>-2027988</v>
      </c>
      <c r="Z20" s="2">
        <v>-100</v>
      </c>
      <c r="AA20" s="6">
        <v>3244779</v>
      </c>
    </row>
    <row r="21" spans="1:27" ht="24.75" customHeight="1">
      <c r="A21" s="31" t="s">
        <v>46</v>
      </c>
      <c r="B21" s="32"/>
      <c r="C21" s="33">
        <f aca="true" t="shared" si="0" ref="C21:Y21">SUM(C5:C20)</f>
        <v>58510218</v>
      </c>
      <c r="D21" s="33">
        <f t="shared" si="0"/>
        <v>0</v>
      </c>
      <c r="E21" s="34">
        <f t="shared" si="0"/>
        <v>68801758</v>
      </c>
      <c r="F21" s="35">
        <f t="shared" si="0"/>
        <v>72566021</v>
      </c>
      <c r="G21" s="35">
        <f t="shared" si="0"/>
        <v>16540705</v>
      </c>
      <c r="H21" s="35">
        <f t="shared" si="0"/>
        <v>2133675</v>
      </c>
      <c r="I21" s="35">
        <f t="shared" si="0"/>
        <v>2321926</v>
      </c>
      <c r="J21" s="35">
        <f t="shared" si="0"/>
        <v>20996306</v>
      </c>
      <c r="K21" s="35">
        <f t="shared" si="0"/>
        <v>397801</v>
      </c>
      <c r="L21" s="35">
        <f t="shared" si="0"/>
        <v>2359226</v>
      </c>
      <c r="M21" s="35">
        <f t="shared" si="0"/>
        <v>6394190</v>
      </c>
      <c r="N21" s="35">
        <f t="shared" si="0"/>
        <v>9151217</v>
      </c>
      <c r="O21" s="35">
        <f t="shared" si="0"/>
        <v>-333097</v>
      </c>
      <c r="P21" s="35">
        <f t="shared" si="0"/>
        <v>2398585</v>
      </c>
      <c r="Q21" s="35">
        <f t="shared" si="0"/>
        <v>7797758</v>
      </c>
      <c r="R21" s="35">
        <f t="shared" si="0"/>
        <v>9863246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40010769</v>
      </c>
      <c r="X21" s="35">
        <f t="shared" si="0"/>
        <v>50602556</v>
      </c>
      <c r="Y21" s="35">
        <f t="shared" si="0"/>
        <v>-10591787</v>
      </c>
      <c r="Z21" s="36">
        <f>+IF(X21&lt;&gt;0,+(Y21/X21)*100,0)</f>
        <v>-20.931328053863524</v>
      </c>
      <c r="AA21" s="33">
        <f>SUM(AA5:AA20)</f>
        <v>72566021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27350995</v>
      </c>
      <c r="D24" s="6"/>
      <c r="E24" s="7">
        <v>29591618</v>
      </c>
      <c r="F24" s="8">
        <v>30534615</v>
      </c>
      <c r="G24" s="8">
        <v>2278520</v>
      </c>
      <c r="H24" s="8">
        <v>2333976</v>
      </c>
      <c r="I24" s="8">
        <v>2281582</v>
      </c>
      <c r="J24" s="8">
        <v>6894078</v>
      </c>
      <c r="K24" s="8">
        <v>11431</v>
      </c>
      <c r="L24" s="8">
        <v>2351432</v>
      </c>
      <c r="M24" s="8">
        <v>2740776</v>
      </c>
      <c r="N24" s="8">
        <v>5103639</v>
      </c>
      <c r="O24" s="8">
        <v>2689580</v>
      </c>
      <c r="P24" s="8">
        <v>2509386</v>
      </c>
      <c r="Q24" s="8">
        <v>2546896</v>
      </c>
      <c r="R24" s="8">
        <v>7745862</v>
      </c>
      <c r="S24" s="8"/>
      <c r="T24" s="8"/>
      <c r="U24" s="8"/>
      <c r="V24" s="8"/>
      <c r="W24" s="8">
        <v>19743579</v>
      </c>
      <c r="X24" s="8">
        <v>20927365</v>
      </c>
      <c r="Y24" s="8">
        <v>-1183786</v>
      </c>
      <c r="Z24" s="2">
        <v>-5.66</v>
      </c>
      <c r="AA24" s="6">
        <v>30534615</v>
      </c>
    </row>
    <row r="25" spans="1:27" ht="13.5">
      <c r="A25" s="25" t="s">
        <v>49</v>
      </c>
      <c r="B25" s="24"/>
      <c r="C25" s="6">
        <v>2859463</v>
      </c>
      <c r="D25" s="6"/>
      <c r="E25" s="7">
        <v>2780689</v>
      </c>
      <c r="F25" s="8">
        <v>2919797</v>
      </c>
      <c r="G25" s="8">
        <v>241280</v>
      </c>
      <c r="H25" s="8">
        <v>241280</v>
      </c>
      <c r="I25" s="8">
        <v>241280</v>
      </c>
      <c r="J25" s="8">
        <v>723840</v>
      </c>
      <c r="K25" s="8"/>
      <c r="L25" s="8">
        <v>241280</v>
      </c>
      <c r="M25" s="8">
        <v>222750</v>
      </c>
      <c r="N25" s="8">
        <v>464030</v>
      </c>
      <c r="O25" s="8">
        <v>242080</v>
      </c>
      <c r="P25" s="8">
        <v>242314</v>
      </c>
      <c r="Q25" s="8">
        <v>242593</v>
      </c>
      <c r="R25" s="8">
        <v>726987</v>
      </c>
      <c r="S25" s="8"/>
      <c r="T25" s="8"/>
      <c r="U25" s="8"/>
      <c r="V25" s="8"/>
      <c r="W25" s="8">
        <v>1914857</v>
      </c>
      <c r="X25" s="8">
        <v>1668493</v>
      </c>
      <c r="Y25" s="8">
        <v>246364</v>
      </c>
      <c r="Z25" s="2">
        <v>14.77</v>
      </c>
      <c r="AA25" s="6">
        <v>2919797</v>
      </c>
    </row>
    <row r="26" spans="1:27" ht="13.5">
      <c r="A26" s="25" t="s">
        <v>50</v>
      </c>
      <c r="B26" s="24"/>
      <c r="C26" s="6">
        <v>8824367</v>
      </c>
      <c r="D26" s="6"/>
      <c r="E26" s="7">
        <v>505024</v>
      </c>
      <c r="F26" s="8">
        <v>4223024</v>
      </c>
      <c r="G26" s="8">
        <v>-225532</v>
      </c>
      <c r="H26" s="8">
        <v>266981</v>
      </c>
      <c r="I26" s="8">
        <v>211830</v>
      </c>
      <c r="J26" s="8">
        <v>253279</v>
      </c>
      <c r="K26" s="8"/>
      <c r="L26" s="8">
        <v>388496</v>
      </c>
      <c r="M26" s="8">
        <v>249241</v>
      </c>
      <c r="N26" s="8">
        <v>637737</v>
      </c>
      <c r="O26" s="8">
        <v>316539</v>
      </c>
      <c r="P26" s="8">
        <v>357106</v>
      </c>
      <c r="Q26" s="8"/>
      <c r="R26" s="8">
        <v>673645</v>
      </c>
      <c r="S26" s="8"/>
      <c r="T26" s="8"/>
      <c r="U26" s="8"/>
      <c r="V26" s="8"/>
      <c r="W26" s="8">
        <v>1564661</v>
      </c>
      <c r="X26" s="8">
        <v>2639402</v>
      </c>
      <c r="Y26" s="8">
        <v>-1074741</v>
      </c>
      <c r="Z26" s="2">
        <v>-40.72</v>
      </c>
      <c r="AA26" s="6">
        <v>4223024</v>
      </c>
    </row>
    <row r="27" spans="1:27" ht="13.5">
      <c r="A27" s="25" t="s">
        <v>51</v>
      </c>
      <c r="B27" s="24"/>
      <c r="C27" s="6">
        <v>17029270</v>
      </c>
      <c r="D27" s="6"/>
      <c r="E27" s="7">
        <v>8232616</v>
      </c>
      <c r="F27" s="8">
        <v>8232616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>
        <v>6174468</v>
      </c>
      <c r="Y27" s="8">
        <v>-6174468</v>
      </c>
      <c r="Z27" s="2">
        <v>-100</v>
      </c>
      <c r="AA27" s="6">
        <v>8232616</v>
      </c>
    </row>
    <row r="28" spans="1:27" ht="13.5">
      <c r="A28" s="25" t="s">
        <v>52</v>
      </c>
      <c r="B28" s="24"/>
      <c r="C28" s="6">
        <v>8010820</v>
      </c>
      <c r="D28" s="6"/>
      <c r="E28" s="7">
        <v>1806337</v>
      </c>
      <c r="F28" s="8">
        <v>1054337</v>
      </c>
      <c r="G28" s="8">
        <v>253474</v>
      </c>
      <c r="H28" s="8">
        <v>135014</v>
      </c>
      <c r="I28" s="8">
        <v>83298</v>
      </c>
      <c r="J28" s="8">
        <v>471786</v>
      </c>
      <c r="K28" s="8">
        <v>225211</v>
      </c>
      <c r="L28" s="8">
        <v>76834</v>
      </c>
      <c r="M28" s="8">
        <v>295213</v>
      </c>
      <c r="N28" s="8">
        <v>597258</v>
      </c>
      <c r="O28" s="8">
        <v>102422</v>
      </c>
      <c r="P28" s="8">
        <v>40</v>
      </c>
      <c r="Q28" s="8">
        <v>353101</v>
      </c>
      <c r="R28" s="8">
        <v>455563</v>
      </c>
      <c r="S28" s="8"/>
      <c r="T28" s="8"/>
      <c r="U28" s="8"/>
      <c r="V28" s="8"/>
      <c r="W28" s="8">
        <v>1524607</v>
      </c>
      <c r="X28" s="8">
        <v>787182</v>
      </c>
      <c r="Y28" s="8">
        <v>737425</v>
      </c>
      <c r="Z28" s="2">
        <v>93.68</v>
      </c>
      <c r="AA28" s="6">
        <v>1054337</v>
      </c>
    </row>
    <row r="29" spans="1:27" ht="13.5">
      <c r="A29" s="25" t="s">
        <v>53</v>
      </c>
      <c r="B29" s="24"/>
      <c r="C29" s="6">
        <v>12915733</v>
      </c>
      <c r="D29" s="6"/>
      <c r="E29" s="7">
        <v>8766804</v>
      </c>
      <c r="F29" s="8">
        <v>8766864</v>
      </c>
      <c r="G29" s="8"/>
      <c r="H29" s="8">
        <v>105999</v>
      </c>
      <c r="I29" s="8">
        <v>40579</v>
      </c>
      <c r="J29" s="8">
        <v>146578</v>
      </c>
      <c r="K29" s="8">
        <v>46348</v>
      </c>
      <c r="L29" s="8">
        <v>42081</v>
      </c>
      <c r="M29" s="8">
        <v>59356</v>
      </c>
      <c r="N29" s="8">
        <v>147785</v>
      </c>
      <c r="O29" s="8">
        <v>2748</v>
      </c>
      <c r="P29" s="8"/>
      <c r="Q29" s="8">
        <v>230023</v>
      </c>
      <c r="R29" s="8">
        <v>232771</v>
      </c>
      <c r="S29" s="8"/>
      <c r="T29" s="8"/>
      <c r="U29" s="8"/>
      <c r="V29" s="8"/>
      <c r="W29" s="8">
        <v>527134</v>
      </c>
      <c r="X29" s="8">
        <v>5030574</v>
      </c>
      <c r="Y29" s="8">
        <v>-4503440</v>
      </c>
      <c r="Z29" s="2">
        <v>-89.52</v>
      </c>
      <c r="AA29" s="6">
        <v>8766864</v>
      </c>
    </row>
    <row r="30" spans="1:27" ht="13.5">
      <c r="A30" s="25" t="s">
        <v>54</v>
      </c>
      <c r="B30" s="24"/>
      <c r="C30" s="6">
        <v>699926</v>
      </c>
      <c r="D30" s="6"/>
      <c r="E30" s="7">
        <v>1816310</v>
      </c>
      <c r="F30" s="8">
        <v>1637023</v>
      </c>
      <c r="G30" s="8">
        <v>101355</v>
      </c>
      <c r="H30" s="8">
        <v>36857</v>
      </c>
      <c r="I30" s="8">
        <v>36996</v>
      </c>
      <c r="J30" s="8">
        <v>175208</v>
      </c>
      <c r="K30" s="8">
        <v>18658</v>
      </c>
      <c r="L30" s="8">
        <v>42243</v>
      </c>
      <c r="M30" s="8">
        <v>96588</v>
      </c>
      <c r="N30" s="8">
        <v>157489</v>
      </c>
      <c r="O30" s="8">
        <v>84918</v>
      </c>
      <c r="P30" s="8">
        <v>54340</v>
      </c>
      <c r="Q30" s="8">
        <v>190072</v>
      </c>
      <c r="R30" s="8">
        <v>329330</v>
      </c>
      <c r="S30" s="8"/>
      <c r="T30" s="8"/>
      <c r="U30" s="8"/>
      <c r="V30" s="8"/>
      <c r="W30" s="8">
        <v>662027</v>
      </c>
      <c r="X30" s="8">
        <v>1116415</v>
      </c>
      <c r="Y30" s="8">
        <v>-454388</v>
      </c>
      <c r="Z30" s="2">
        <v>-40.7</v>
      </c>
      <c r="AA30" s="6">
        <v>1637023</v>
      </c>
    </row>
    <row r="31" spans="1:27" ht="13.5">
      <c r="A31" s="25" t="s">
        <v>55</v>
      </c>
      <c r="B31" s="24"/>
      <c r="C31" s="6">
        <v>533551</v>
      </c>
      <c r="D31" s="6"/>
      <c r="E31" s="7">
        <v>1015128</v>
      </c>
      <c r="F31" s="8">
        <v>1015127</v>
      </c>
      <c r="G31" s="8">
        <v>186715</v>
      </c>
      <c r="H31" s="8">
        <v>193835</v>
      </c>
      <c r="I31" s="8">
        <v>223250</v>
      </c>
      <c r="J31" s="8">
        <v>603800</v>
      </c>
      <c r="K31" s="8">
        <v>1058</v>
      </c>
      <c r="L31" s="8">
        <v>230422</v>
      </c>
      <c r="M31" s="8">
        <v>220019</v>
      </c>
      <c r="N31" s="8">
        <v>451499</v>
      </c>
      <c r="O31" s="8">
        <v>295478</v>
      </c>
      <c r="P31" s="8">
        <v>194480</v>
      </c>
      <c r="Q31" s="8">
        <v>46089</v>
      </c>
      <c r="R31" s="8">
        <v>536047</v>
      </c>
      <c r="S31" s="8"/>
      <c r="T31" s="8"/>
      <c r="U31" s="8"/>
      <c r="V31" s="8"/>
      <c r="W31" s="8">
        <v>1591346</v>
      </c>
      <c r="X31" s="8">
        <v>761352</v>
      </c>
      <c r="Y31" s="8">
        <v>829994</v>
      </c>
      <c r="Z31" s="2">
        <v>109.02</v>
      </c>
      <c r="AA31" s="6">
        <v>1015127</v>
      </c>
    </row>
    <row r="32" spans="1:27" ht="13.5">
      <c r="A32" s="25" t="s">
        <v>43</v>
      </c>
      <c r="B32" s="24"/>
      <c r="C32" s="6">
        <v>2661025</v>
      </c>
      <c r="D32" s="6"/>
      <c r="E32" s="7">
        <v>3890003</v>
      </c>
      <c r="F32" s="8"/>
      <c r="G32" s="8">
        <v>490029</v>
      </c>
      <c r="H32" s="8">
        <v>689522</v>
      </c>
      <c r="I32" s="8">
        <v>507060</v>
      </c>
      <c r="J32" s="8">
        <v>1686611</v>
      </c>
      <c r="K32" s="8">
        <v>166593</v>
      </c>
      <c r="L32" s="8">
        <v>147642</v>
      </c>
      <c r="M32" s="8">
        <v>349535</v>
      </c>
      <c r="N32" s="8">
        <v>663770</v>
      </c>
      <c r="O32" s="8">
        <v>304798</v>
      </c>
      <c r="P32" s="8">
        <v>97592</v>
      </c>
      <c r="Q32" s="8">
        <v>187570</v>
      </c>
      <c r="R32" s="8">
        <v>589960</v>
      </c>
      <c r="S32" s="8"/>
      <c r="T32" s="8"/>
      <c r="U32" s="8"/>
      <c r="V32" s="8"/>
      <c r="W32" s="8">
        <v>2940341</v>
      </c>
      <c r="X32" s="8"/>
      <c r="Y32" s="8">
        <v>2940341</v>
      </c>
      <c r="Z32" s="2"/>
      <c r="AA32" s="6"/>
    </row>
    <row r="33" spans="1:27" ht="13.5">
      <c r="A33" s="25" t="s">
        <v>56</v>
      </c>
      <c r="B33" s="24"/>
      <c r="C33" s="6">
        <v>12259846</v>
      </c>
      <c r="D33" s="6"/>
      <c r="E33" s="7">
        <v>8606000</v>
      </c>
      <c r="F33" s="8">
        <v>8606210</v>
      </c>
      <c r="G33" s="8">
        <v>812098</v>
      </c>
      <c r="H33" s="8">
        <v>776331</v>
      </c>
      <c r="I33" s="8">
        <v>1283832</v>
      </c>
      <c r="J33" s="8">
        <v>2872261</v>
      </c>
      <c r="K33" s="8">
        <v>457386</v>
      </c>
      <c r="L33" s="8">
        <v>1063079</v>
      </c>
      <c r="M33" s="8">
        <v>1136698</v>
      </c>
      <c r="N33" s="8">
        <v>2657163</v>
      </c>
      <c r="O33" s="8">
        <v>387143</v>
      </c>
      <c r="P33" s="8">
        <v>363056</v>
      </c>
      <c r="Q33" s="8">
        <v>1158660</v>
      </c>
      <c r="R33" s="8">
        <v>1908859</v>
      </c>
      <c r="S33" s="8"/>
      <c r="T33" s="8"/>
      <c r="U33" s="8"/>
      <c r="V33" s="8"/>
      <c r="W33" s="8">
        <v>7438283</v>
      </c>
      <c r="X33" s="8">
        <v>6347540</v>
      </c>
      <c r="Y33" s="8">
        <v>1090743</v>
      </c>
      <c r="Z33" s="2">
        <v>17.18</v>
      </c>
      <c r="AA33" s="6">
        <v>8606210</v>
      </c>
    </row>
    <row r="34" spans="1:27" ht="13.5">
      <c r="A34" s="23" t="s">
        <v>57</v>
      </c>
      <c r="B34" s="29"/>
      <c r="C34" s="6"/>
      <c r="D34" s="6"/>
      <c r="E34" s="7">
        <v>1</v>
      </c>
      <c r="F34" s="8">
        <v>1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>
        <v>1</v>
      </c>
      <c r="Y34" s="8">
        <v>-1</v>
      </c>
      <c r="Z34" s="2">
        <v>-100</v>
      </c>
      <c r="AA34" s="6">
        <v>1</v>
      </c>
    </row>
    <row r="35" spans="1:27" ht="12.75">
      <c r="A35" s="40" t="s">
        <v>58</v>
      </c>
      <c r="B35" s="32"/>
      <c r="C35" s="33">
        <f aca="true" t="shared" si="1" ref="C35:Y35">SUM(C24:C34)</f>
        <v>93144996</v>
      </c>
      <c r="D35" s="33">
        <f>SUM(D24:D34)</f>
        <v>0</v>
      </c>
      <c r="E35" s="34">
        <f t="shared" si="1"/>
        <v>67010530</v>
      </c>
      <c r="F35" s="35">
        <f t="shared" si="1"/>
        <v>66989614</v>
      </c>
      <c r="G35" s="35">
        <f t="shared" si="1"/>
        <v>4137939</v>
      </c>
      <c r="H35" s="35">
        <f t="shared" si="1"/>
        <v>4779795</v>
      </c>
      <c r="I35" s="35">
        <f t="shared" si="1"/>
        <v>4909707</v>
      </c>
      <c r="J35" s="35">
        <f t="shared" si="1"/>
        <v>13827441</v>
      </c>
      <c r="K35" s="35">
        <f t="shared" si="1"/>
        <v>926685</v>
      </c>
      <c r="L35" s="35">
        <f t="shared" si="1"/>
        <v>4583509</v>
      </c>
      <c r="M35" s="35">
        <f t="shared" si="1"/>
        <v>5370176</v>
      </c>
      <c r="N35" s="35">
        <f t="shared" si="1"/>
        <v>10880370</v>
      </c>
      <c r="O35" s="35">
        <f t="shared" si="1"/>
        <v>4425706</v>
      </c>
      <c r="P35" s="35">
        <f t="shared" si="1"/>
        <v>3818314</v>
      </c>
      <c r="Q35" s="35">
        <f t="shared" si="1"/>
        <v>4955004</v>
      </c>
      <c r="R35" s="35">
        <f t="shared" si="1"/>
        <v>13199024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37906835</v>
      </c>
      <c r="X35" s="35">
        <f t="shared" si="1"/>
        <v>45452792</v>
      </c>
      <c r="Y35" s="35">
        <f t="shared" si="1"/>
        <v>-7545957</v>
      </c>
      <c r="Z35" s="36">
        <f>+IF(X35&lt;&gt;0,+(Y35/X35)*100,0)</f>
        <v>-16.6017458289471</v>
      </c>
      <c r="AA35" s="33">
        <f>SUM(AA24:AA34)</f>
        <v>66989614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-34634778</v>
      </c>
      <c r="D37" s="46">
        <f>+D21-D35</f>
        <v>0</v>
      </c>
      <c r="E37" s="47">
        <f t="shared" si="2"/>
        <v>1791228</v>
      </c>
      <c r="F37" s="48">
        <f t="shared" si="2"/>
        <v>5576407</v>
      </c>
      <c r="G37" s="48">
        <f t="shared" si="2"/>
        <v>12402766</v>
      </c>
      <c r="H37" s="48">
        <f t="shared" si="2"/>
        <v>-2646120</v>
      </c>
      <c r="I37" s="48">
        <f t="shared" si="2"/>
        <v>-2587781</v>
      </c>
      <c r="J37" s="48">
        <f t="shared" si="2"/>
        <v>7168865</v>
      </c>
      <c r="K37" s="48">
        <f t="shared" si="2"/>
        <v>-528884</v>
      </c>
      <c r="L37" s="48">
        <f t="shared" si="2"/>
        <v>-2224283</v>
      </c>
      <c r="M37" s="48">
        <f t="shared" si="2"/>
        <v>1024014</v>
      </c>
      <c r="N37" s="48">
        <f t="shared" si="2"/>
        <v>-1729153</v>
      </c>
      <c r="O37" s="48">
        <f t="shared" si="2"/>
        <v>-4758803</v>
      </c>
      <c r="P37" s="48">
        <f t="shared" si="2"/>
        <v>-1419729</v>
      </c>
      <c r="Q37" s="48">
        <f t="shared" si="2"/>
        <v>2842754</v>
      </c>
      <c r="R37" s="48">
        <f t="shared" si="2"/>
        <v>-3335778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2103934</v>
      </c>
      <c r="X37" s="48">
        <f>IF(F21=F35,0,X21-X35)</f>
        <v>5149764</v>
      </c>
      <c r="Y37" s="48">
        <f t="shared" si="2"/>
        <v>-3045830</v>
      </c>
      <c r="Z37" s="49">
        <f>+IF(X37&lt;&gt;0,+(Y37/X37)*100,0)</f>
        <v>-59.145040432920815</v>
      </c>
      <c r="AA37" s="46">
        <f>+AA21-AA35</f>
        <v>5576407</v>
      </c>
    </row>
    <row r="38" spans="1:27" ht="22.5" customHeight="1">
      <c r="A38" s="50" t="s">
        <v>60</v>
      </c>
      <c r="B38" s="29"/>
      <c r="C38" s="6">
        <v>31821431</v>
      </c>
      <c r="D38" s="6"/>
      <c r="E38" s="7">
        <v>14755564</v>
      </c>
      <c r="F38" s="8">
        <v>13107310</v>
      </c>
      <c r="G38" s="8">
        <v>4850000</v>
      </c>
      <c r="H38" s="8"/>
      <c r="I38" s="8"/>
      <c r="J38" s="8">
        <v>4850000</v>
      </c>
      <c r="K38" s="8"/>
      <c r="L38" s="8">
        <v>5280000</v>
      </c>
      <c r="M38" s="8"/>
      <c r="N38" s="8">
        <v>5280000</v>
      </c>
      <c r="O38" s="8"/>
      <c r="P38" s="8"/>
      <c r="Q38" s="8"/>
      <c r="R38" s="8"/>
      <c r="S38" s="8"/>
      <c r="T38" s="8"/>
      <c r="U38" s="8"/>
      <c r="V38" s="8"/>
      <c r="W38" s="8">
        <v>10130000</v>
      </c>
      <c r="X38" s="8">
        <v>9320080</v>
      </c>
      <c r="Y38" s="8">
        <v>809920</v>
      </c>
      <c r="Z38" s="2">
        <v>8.69</v>
      </c>
      <c r="AA38" s="6">
        <v>13107310</v>
      </c>
    </row>
    <row r="39" spans="1:27" ht="57" customHeight="1">
      <c r="A39" s="50" t="s">
        <v>61</v>
      </c>
      <c r="B39" s="29"/>
      <c r="C39" s="28"/>
      <c r="D39" s="28"/>
      <c r="E39" s="7">
        <v>1150001</v>
      </c>
      <c r="F39" s="26">
        <v>1150001</v>
      </c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>
        <v>657146</v>
      </c>
      <c r="Y39" s="26">
        <v>-657146</v>
      </c>
      <c r="Z39" s="27">
        <v>-100</v>
      </c>
      <c r="AA39" s="28">
        <v>1150001</v>
      </c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-2813347</v>
      </c>
      <c r="D41" s="56">
        <f>SUM(D37:D40)</f>
        <v>0</v>
      </c>
      <c r="E41" s="57">
        <f t="shared" si="3"/>
        <v>17696793</v>
      </c>
      <c r="F41" s="58">
        <f t="shared" si="3"/>
        <v>19833718</v>
      </c>
      <c r="G41" s="58">
        <f t="shared" si="3"/>
        <v>17252766</v>
      </c>
      <c r="H41" s="58">
        <f t="shared" si="3"/>
        <v>-2646120</v>
      </c>
      <c r="I41" s="58">
        <f t="shared" si="3"/>
        <v>-2587781</v>
      </c>
      <c r="J41" s="58">
        <f t="shared" si="3"/>
        <v>12018865</v>
      </c>
      <c r="K41" s="58">
        <f t="shared" si="3"/>
        <v>-528884</v>
      </c>
      <c r="L41" s="58">
        <f t="shared" si="3"/>
        <v>3055717</v>
      </c>
      <c r="M41" s="58">
        <f t="shared" si="3"/>
        <v>1024014</v>
      </c>
      <c r="N41" s="58">
        <f t="shared" si="3"/>
        <v>3550847</v>
      </c>
      <c r="O41" s="58">
        <f t="shared" si="3"/>
        <v>-4758803</v>
      </c>
      <c r="P41" s="58">
        <f t="shared" si="3"/>
        <v>-1419729</v>
      </c>
      <c r="Q41" s="58">
        <f t="shared" si="3"/>
        <v>2842754</v>
      </c>
      <c r="R41" s="58">
        <f t="shared" si="3"/>
        <v>-3335778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12233934</v>
      </c>
      <c r="X41" s="58">
        <f t="shared" si="3"/>
        <v>15126990</v>
      </c>
      <c r="Y41" s="58">
        <f t="shared" si="3"/>
        <v>-2893056</v>
      </c>
      <c r="Z41" s="59">
        <f>+IF(X41&lt;&gt;0,+(Y41/X41)*100,0)</f>
        <v>-19.12512667754788</v>
      </c>
      <c r="AA41" s="56">
        <f>SUM(AA37:AA40)</f>
        <v>19833718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-2813347</v>
      </c>
      <c r="D43" s="64">
        <f>+D41-D42</f>
        <v>0</v>
      </c>
      <c r="E43" s="65">
        <f t="shared" si="4"/>
        <v>17696793</v>
      </c>
      <c r="F43" s="66">
        <f t="shared" si="4"/>
        <v>19833718</v>
      </c>
      <c r="G43" s="66">
        <f t="shared" si="4"/>
        <v>17252766</v>
      </c>
      <c r="H43" s="66">
        <f t="shared" si="4"/>
        <v>-2646120</v>
      </c>
      <c r="I43" s="66">
        <f t="shared" si="4"/>
        <v>-2587781</v>
      </c>
      <c r="J43" s="66">
        <f t="shared" si="4"/>
        <v>12018865</v>
      </c>
      <c r="K43" s="66">
        <f t="shared" si="4"/>
        <v>-528884</v>
      </c>
      <c r="L43" s="66">
        <f t="shared" si="4"/>
        <v>3055717</v>
      </c>
      <c r="M43" s="66">
        <f t="shared" si="4"/>
        <v>1024014</v>
      </c>
      <c r="N43" s="66">
        <f t="shared" si="4"/>
        <v>3550847</v>
      </c>
      <c r="O43" s="66">
        <f t="shared" si="4"/>
        <v>-4758803</v>
      </c>
      <c r="P43" s="66">
        <f t="shared" si="4"/>
        <v>-1419729</v>
      </c>
      <c r="Q43" s="66">
        <f t="shared" si="4"/>
        <v>2842754</v>
      </c>
      <c r="R43" s="66">
        <f t="shared" si="4"/>
        <v>-3335778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12233934</v>
      </c>
      <c r="X43" s="66">
        <f t="shared" si="4"/>
        <v>15126990</v>
      </c>
      <c r="Y43" s="66">
        <f t="shared" si="4"/>
        <v>-2893056</v>
      </c>
      <c r="Z43" s="67">
        <f>+IF(X43&lt;&gt;0,+(Y43/X43)*100,0)</f>
        <v>-19.12512667754788</v>
      </c>
      <c r="AA43" s="64">
        <f>+AA41-AA42</f>
        <v>19833718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-2813347</v>
      </c>
      <c r="D45" s="56">
        <f>SUM(D43:D44)</f>
        <v>0</v>
      </c>
      <c r="E45" s="57">
        <f t="shared" si="5"/>
        <v>17696793</v>
      </c>
      <c r="F45" s="58">
        <f t="shared" si="5"/>
        <v>19833718</v>
      </c>
      <c r="G45" s="58">
        <f t="shared" si="5"/>
        <v>17252766</v>
      </c>
      <c r="H45" s="58">
        <f t="shared" si="5"/>
        <v>-2646120</v>
      </c>
      <c r="I45" s="58">
        <f t="shared" si="5"/>
        <v>-2587781</v>
      </c>
      <c r="J45" s="58">
        <f t="shared" si="5"/>
        <v>12018865</v>
      </c>
      <c r="K45" s="58">
        <f t="shared" si="5"/>
        <v>-528884</v>
      </c>
      <c r="L45" s="58">
        <f t="shared" si="5"/>
        <v>3055717</v>
      </c>
      <c r="M45" s="58">
        <f t="shared" si="5"/>
        <v>1024014</v>
      </c>
      <c r="N45" s="58">
        <f t="shared" si="5"/>
        <v>3550847</v>
      </c>
      <c r="O45" s="58">
        <f t="shared" si="5"/>
        <v>-4758803</v>
      </c>
      <c r="P45" s="58">
        <f t="shared" si="5"/>
        <v>-1419729</v>
      </c>
      <c r="Q45" s="58">
        <f t="shared" si="5"/>
        <v>2842754</v>
      </c>
      <c r="R45" s="58">
        <f t="shared" si="5"/>
        <v>-3335778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12233934</v>
      </c>
      <c r="X45" s="58">
        <f t="shared" si="5"/>
        <v>15126990</v>
      </c>
      <c r="Y45" s="58">
        <f t="shared" si="5"/>
        <v>-2893056</v>
      </c>
      <c r="Z45" s="59">
        <f>+IF(X45&lt;&gt;0,+(Y45/X45)*100,0)</f>
        <v>-19.12512667754788</v>
      </c>
      <c r="AA45" s="56">
        <f>SUM(AA43:AA44)</f>
        <v>19833718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-2813347</v>
      </c>
      <c r="D47" s="71">
        <f>SUM(D45:D46)</f>
        <v>0</v>
      </c>
      <c r="E47" s="72">
        <f t="shared" si="6"/>
        <v>17696793</v>
      </c>
      <c r="F47" s="73">
        <f t="shared" si="6"/>
        <v>19833718</v>
      </c>
      <c r="G47" s="73">
        <f t="shared" si="6"/>
        <v>17252766</v>
      </c>
      <c r="H47" s="74">
        <f t="shared" si="6"/>
        <v>-2646120</v>
      </c>
      <c r="I47" s="74">
        <f t="shared" si="6"/>
        <v>-2587781</v>
      </c>
      <c r="J47" s="74">
        <f t="shared" si="6"/>
        <v>12018865</v>
      </c>
      <c r="K47" s="74">
        <f t="shared" si="6"/>
        <v>-528884</v>
      </c>
      <c r="L47" s="74">
        <f t="shared" si="6"/>
        <v>3055717</v>
      </c>
      <c r="M47" s="73">
        <f t="shared" si="6"/>
        <v>1024014</v>
      </c>
      <c r="N47" s="73">
        <f t="shared" si="6"/>
        <v>3550847</v>
      </c>
      <c r="O47" s="74">
        <f t="shared" si="6"/>
        <v>-4758803</v>
      </c>
      <c r="P47" s="74">
        <f t="shared" si="6"/>
        <v>-1419729</v>
      </c>
      <c r="Q47" s="74">
        <f t="shared" si="6"/>
        <v>2842754</v>
      </c>
      <c r="R47" s="74">
        <f t="shared" si="6"/>
        <v>-3335778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12233934</v>
      </c>
      <c r="X47" s="74">
        <f t="shared" si="6"/>
        <v>15126990</v>
      </c>
      <c r="Y47" s="74">
        <f t="shared" si="6"/>
        <v>-2893056</v>
      </c>
      <c r="Z47" s="75">
        <f>+IF(X47&lt;&gt;0,+(Y47/X47)*100,0)</f>
        <v>-19.12512667754788</v>
      </c>
      <c r="AA47" s="76">
        <f>SUM(AA45:AA46)</f>
        <v>19833718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86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101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12231601</v>
      </c>
      <c r="D5" s="6"/>
      <c r="E5" s="7">
        <v>13835219</v>
      </c>
      <c r="F5" s="8">
        <v>13835220</v>
      </c>
      <c r="G5" s="8"/>
      <c r="H5" s="8">
        <v>5863</v>
      </c>
      <c r="I5" s="8">
        <v>1366883</v>
      </c>
      <c r="J5" s="8">
        <v>1372746</v>
      </c>
      <c r="K5" s="8">
        <v>1405234</v>
      </c>
      <c r="L5" s="8">
        <v>1532416</v>
      </c>
      <c r="M5" s="8">
        <v>2622471</v>
      </c>
      <c r="N5" s="8">
        <v>5560121</v>
      </c>
      <c r="O5" s="8"/>
      <c r="P5" s="8"/>
      <c r="Q5" s="8"/>
      <c r="R5" s="8"/>
      <c r="S5" s="8"/>
      <c r="T5" s="8"/>
      <c r="U5" s="8"/>
      <c r="V5" s="8"/>
      <c r="W5" s="8">
        <v>6932867</v>
      </c>
      <c r="X5" s="8">
        <v>10376418</v>
      </c>
      <c r="Y5" s="8">
        <v>-3443551</v>
      </c>
      <c r="Z5" s="2">
        <v>-33.19</v>
      </c>
      <c r="AA5" s="6">
        <v>13835220</v>
      </c>
    </row>
    <row r="6" spans="1:27" ht="13.5">
      <c r="A6" s="23" t="s">
        <v>32</v>
      </c>
      <c r="B6" s="24"/>
      <c r="C6" s="6">
        <v>18234887</v>
      </c>
      <c r="D6" s="6"/>
      <c r="E6" s="7">
        <v>19316874</v>
      </c>
      <c r="F6" s="8">
        <v>19316876</v>
      </c>
      <c r="G6" s="8">
        <v>1307302</v>
      </c>
      <c r="H6" s="8">
        <v>-3931</v>
      </c>
      <c r="I6" s="8">
        <v>1192636</v>
      </c>
      <c r="J6" s="8">
        <v>2496007</v>
      </c>
      <c r="K6" s="8">
        <v>1224861</v>
      </c>
      <c r="L6" s="8">
        <v>1415395</v>
      </c>
      <c r="M6" s="8">
        <v>2713011</v>
      </c>
      <c r="N6" s="8">
        <v>5353267</v>
      </c>
      <c r="O6" s="8"/>
      <c r="P6" s="8"/>
      <c r="Q6" s="8"/>
      <c r="R6" s="8"/>
      <c r="S6" s="8"/>
      <c r="T6" s="8"/>
      <c r="U6" s="8"/>
      <c r="V6" s="8"/>
      <c r="W6" s="8">
        <v>7849274</v>
      </c>
      <c r="X6" s="8">
        <v>14487659</v>
      </c>
      <c r="Y6" s="8">
        <v>-6638385</v>
      </c>
      <c r="Z6" s="2">
        <v>-45.82</v>
      </c>
      <c r="AA6" s="6">
        <v>19316876</v>
      </c>
    </row>
    <row r="7" spans="1:27" ht="13.5">
      <c r="A7" s="25" t="s">
        <v>33</v>
      </c>
      <c r="B7" s="24"/>
      <c r="C7" s="6">
        <v>12335684</v>
      </c>
      <c r="D7" s="6"/>
      <c r="E7" s="7">
        <v>14268291</v>
      </c>
      <c r="F7" s="8">
        <v>14268292</v>
      </c>
      <c r="G7" s="8">
        <v>1291687</v>
      </c>
      <c r="H7" s="8">
        <v>8535</v>
      </c>
      <c r="I7" s="8">
        <v>1172742</v>
      </c>
      <c r="J7" s="8">
        <v>2472964</v>
      </c>
      <c r="K7" s="8">
        <v>987345</v>
      </c>
      <c r="L7" s="8">
        <v>2171188</v>
      </c>
      <c r="M7" s="8">
        <v>2636002</v>
      </c>
      <c r="N7" s="8">
        <v>5794535</v>
      </c>
      <c r="O7" s="8"/>
      <c r="P7" s="8"/>
      <c r="Q7" s="8"/>
      <c r="R7" s="8"/>
      <c r="S7" s="8"/>
      <c r="T7" s="8"/>
      <c r="U7" s="8"/>
      <c r="V7" s="8"/>
      <c r="W7" s="8">
        <v>8267499</v>
      </c>
      <c r="X7" s="8">
        <v>10701226</v>
      </c>
      <c r="Y7" s="8">
        <v>-2433727</v>
      </c>
      <c r="Z7" s="2">
        <v>-22.74</v>
      </c>
      <c r="AA7" s="6">
        <v>14268292</v>
      </c>
    </row>
    <row r="8" spans="1:27" ht="13.5">
      <c r="A8" s="25" t="s">
        <v>34</v>
      </c>
      <c r="B8" s="24"/>
      <c r="C8" s="6">
        <v>6754219</v>
      </c>
      <c r="D8" s="6"/>
      <c r="E8" s="7">
        <v>4687731</v>
      </c>
      <c r="F8" s="8">
        <v>4687731</v>
      </c>
      <c r="G8" s="8">
        <v>458821</v>
      </c>
      <c r="H8" s="8">
        <v>79943</v>
      </c>
      <c r="I8" s="8">
        <v>458165</v>
      </c>
      <c r="J8" s="8">
        <v>996929</v>
      </c>
      <c r="K8" s="8">
        <v>685409</v>
      </c>
      <c r="L8" s="8">
        <v>1157652</v>
      </c>
      <c r="M8" s="8">
        <v>786428</v>
      </c>
      <c r="N8" s="8">
        <v>2629489</v>
      </c>
      <c r="O8" s="8"/>
      <c r="P8" s="8"/>
      <c r="Q8" s="8"/>
      <c r="R8" s="8"/>
      <c r="S8" s="8"/>
      <c r="T8" s="8"/>
      <c r="U8" s="8"/>
      <c r="V8" s="8"/>
      <c r="W8" s="8">
        <v>3626418</v>
      </c>
      <c r="X8" s="8">
        <v>3515802</v>
      </c>
      <c r="Y8" s="8">
        <v>110616</v>
      </c>
      <c r="Z8" s="2">
        <v>3.15</v>
      </c>
      <c r="AA8" s="6">
        <v>4687731</v>
      </c>
    </row>
    <row r="9" spans="1:27" ht="13.5">
      <c r="A9" s="25" t="s">
        <v>35</v>
      </c>
      <c r="B9" s="24"/>
      <c r="C9" s="6">
        <v>1928056</v>
      </c>
      <c r="D9" s="6"/>
      <c r="E9" s="7">
        <v>1944137</v>
      </c>
      <c r="F9" s="8">
        <v>1944137</v>
      </c>
      <c r="G9" s="8">
        <v>41132</v>
      </c>
      <c r="H9" s="8">
        <v>7640</v>
      </c>
      <c r="I9" s="8">
        <v>36978</v>
      </c>
      <c r="J9" s="8">
        <v>85750</v>
      </c>
      <c r="K9" s="8">
        <v>-13802</v>
      </c>
      <c r="L9" s="8">
        <v>592326</v>
      </c>
      <c r="M9" s="8">
        <v>338444</v>
      </c>
      <c r="N9" s="8">
        <v>916968</v>
      </c>
      <c r="O9" s="8"/>
      <c r="P9" s="8"/>
      <c r="Q9" s="8"/>
      <c r="R9" s="8"/>
      <c r="S9" s="8"/>
      <c r="T9" s="8"/>
      <c r="U9" s="8"/>
      <c r="V9" s="8"/>
      <c r="W9" s="8">
        <v>1002718</v>
      </c>
      <c r="X9" s="8">
        <v>1458107</v>
      </c>
      <c r="Y9" s="8">
        <v>-455389</v>
      </c>
      <c r="Z9" s="2">
        <v>-31.23</v>
      </c>
      <c r="AA9" s="6">
        <v>1944137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974676</v>
      </c>
      <c r="D11" s="6"/>
      <c r="E11" s="7">
        <v>10237835</v>
      </c>
      <c r="F11" s="8">
        <v>10237835</v>
      </c>
      <c r="G11" s="8">
        <v>56685</v>
      </c>
      <c r="H11" s="8"/>
      <c r="I11" s="8">
        <v>56423</v>
      </c>
      <c r="J11" s="8">
        <v>113108</v>
      </c>
      <c r="K11" s="8">
        <v>62330</v>
      </c>
      <c r="L11" s="8">
        <v>57982</v>
      </c>
      <c r="M11" s="8">
        <v>230099</v>
      </c>
      <c r="N11" s="8">
        <v>350411</v>
      </c>
      <c r="O11" s="8"/>
      <c r="P11" s="8"/>
      <c r="Q11" s="8"/>
      <c r="R11" s="8"/>
      <c r="S11" s="8"/>
      <c r="T11" s="8"/>
      <c r="U11" s="8"/>
      <c r="V11" s="8"/>
      <c r="W11" s="8">
        <v>463519</v>
      </c>
      <c r="X11" s="8">
        <v>7678424</v>
      </c>
      <c r="Y11" s="8">
        <v>-7214905</v>
      </c>
      <c r="Z11" s="2">
        <v>-93.96</v>
      </c>
      <c r="AA11" s="6">
        <v>10237835</v>
      </c>
    </row>
    <row r="12" spans="1:27" ht="13.5">
      <c r="A12" s="25" t="s">
        <v>37</v>
      </c>
      <c r="B12" s="29"/>
      <c r="C12" s="6">
        <v>544174</v>
      </c>
      <c r="D12" s="6"/>
      <c r="E12" s="7">
        <v>4295</v>
      </c>
      <c r="F12" s="8">
        <v>4295</v>
      </c>
      <c r="G12" s="8"/>
      <c r="H12" s="8">
        <v>106893</v>
      </c>
      <c r="I12" s="8"/>
      <c r="J12" s="8">
        <v>106893</v>
      </c>
      <c r="K12" s="8">
        <v>1752</v>
      </c>
      <c r="L12" s="8">
        <v>3577</v>
      </c>
      <c r="M12" s="8">
        <v>3392</v>
      </c>
      <c r="N12" s="8">
        <v>8721</v>
      </c>
      <c r="O12" s="8"/>
      <c r="P12" s="8"/>
      <c r="Q12" s="8"/>
      <c r="R12" s="8"/>
      <c r="S12" s="8"/>
      <c r="T12" s="8"/>
      <c r="U12" s="8"/>
      <c r="V12" s="8"/>
      <c r="W12" s="8">
        <v>115614</v>
      </c>
      <c r="X12" s="8">
        <v>3224</v>
      </c>
      <c r="Y12" s="8">
        <v>112390</v>
      </c>
      <c r="Z12" s="2">
        <v>3486.04</v>
      </c>
      <c r="AA12" s="6">
        <v>4295</v>
      </c>
    </row>
    <row r="13" spans="1:27" ht="13.5">
      <c r="A13" s="23" t="s">
        <v>38</v>
      </c>
      <c r="B13" s="29"/>
      <c r="C13" s="6">
        <v>1771799</v>
      </c>
      <c r="D13" s="6"/>
      <c r="E13" s="7">
        <v>1707673</v>
      </c>
      <c r="F13" s="8">
        <v>1707673</v>
      </c>
      <c r="G13" s="8"/>
      <c r="H13" s="8"/>
      <c r="I13" s="8">
        <v>17992</v>
      </c>
      <c r="J13" s="8">
        <v>17992</v>
      </c>
      <c r="K13" s="8">
        <v>139</v>
      </c>
      <c r="L13" s="8"/>
      <c r="M13" s="8"/>
      <c r="N13" s="8">
        <v>139</v>
      </c>
      <c r="O13" s="8"/>
      <c r="P13" s="8"/>
      <c r="Q13" s="8"/>
      <c r="R13" s="8"/>
      <c r="S13" s="8"/>
      <c r="T13" s="8"/>
      <c r="U13" s="8"/>
      <c r="V13" s="8"/>
      <c r="W13" s="8">
        <v>18131</v>
      </c>
      <c r="X13" s="8">
        <v>1280758</v>
      </c>
      <c r="Y13" s="8">
        <v>-1262627</v>
      </c>
      <c r="Z13" s="2">
        <v>-98.58</v>
      </c>
      <c r="AA13" s="6">
        <v>1707673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18762</v>
      </c>
      <c r="D15" s="6"/>
      <c r="E15" s="7">
        <v>13825</v>
      </c>
      <c r="F15" s="8">
        <v>13825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>
        <v>10372</v>
      </c>
      <c r="Y15" s="8">
        <v>-10372</v>
      </c>
      <c r="Z15" s="2">
        <v>-100</v>
      </c>
      <c r="AA15" s="6">
        <v>13825</v>
      </c>
    </row>
    <row r="16" spans="1:27" ht="13.5">
      <c r="A16" s="23" t="s">
        <v>41</v>
      </c>
      <c r="B16" s="29"/>
      <c r="C16" s="6">
        <v>657</v>
      </c>
      <c r="D16" s="6"/>
      <c r="E16" s="7">
        <v>1206418</v>
      </c>
      <c r="F16" s="8">
        <v>1206418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>
        <v>904819</v>
      </c>
      <c r="Y16" s="8">
        <v>-904819</v>
      </c>
      <c r="Z16" s="2">
        <v>-100</v>
      </c>
      <c r="AA16" s="6">
        <v>1206418</v>
      </c>
    </row>
    <row r="17" spans="1:27" ht="13.5">
      <c r="A17" s="23" t="s">
        <v>42</v>
      </c>
      <c r="B17" s="29"/>
      <c r="C17" s="6">
        <v>742155</v>
      </c>
      <c r="D17" s="6"/>
      <c r="E17" s="7">
        <v>1</v>
      </c>
      <c r="F17" s="8">
        <v>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>
        <v>1</v>
      </c>
      <c r="Y17" s="8">
        <v>-1</v>
      </c>
      <c r="Z17" s="2">
        <v>-100</v>
      </c>
      <c r="AA17" s="6">
        <v>1</v>
      </c>
    </row>
    <row r="18" spans="1:27" ht="13.5">
      <c r="A18" s="23" t="s">
        <v>43</v>
      </c>
      <c r="B18" s="29"/>
      <c r="C18" s="6">
        <v>39598952</v>
      </c>
      <c r="D18" s="6"/>
      <c r="E18" s="7">
        <v>38429002</v>
      </c>
      <c r="F18" s="8">
        <v>38429002</v>
      </c>
      <c r="G18" s="8"/>
      <c r="H18" s="8">
        <v>545000</v>
      </c>
      <c r="I18" s="8"/>
      <c r="J18" s="8">
        <v>545000</v>
      </c>
      <c r="K18" s="8"/>
      <c r="L18" s="8"/>
      <c r="M18" s="8">
        <v>5238000</v>
      </c>
      <c r="N18" s="8">
        <v>5238000</v>
      </c>
      <c r="O18" s="8"/>
      <c r="P18" s="8"/>
      <c r="Q18" s="8"/>
      <c r="R18" s="8"/>
      <c r="S18" s="8"/>
      <c r="T18" s="8"/>
      <c r="U18" s="8"/>
      <c r="V18" s="8"/>
      <c r="W18" s="8">
        <v>5783000</v>
      </c>
      <c r="X18" s="8">
        <v>28821754</v>
      </c>
      <c r="Y18" s="8">
        <v>-23038754</v>
      </c>
      <c r="Z18" s="2">
        <v>-79.94</v>
      </c>
      <c r="AA18" s="6">
        <v>38429002</v>
      </c>
    </row>
    <row r="19" spans="1:27" ht="13.5">
      <c r="A19" s="23" t="s">
        <v>44</v>
      </c>
      <c r="B19" s="29"/>
      <c r="C19" s="6">
        <v>2617063</v>
      </c>
      <c r="D19" s="6"/>
      <c r="E19" s="7">
        <v>1600515</v>
      </c>
      <c r="F19" s="26">
        <v>1600516</v>
      </c>
      <c r="G19" s="26">
        <v>28235</v>
      </c>
      <c r="H19" s="26">
        <v>71182</v>
      </c>
      <c r="I19" s="26">
        <v>18369</v>
      </c>
      <c r="J19" s="26">
        <v>117786</v>
      </c>
      <c r="K19" s="26">
        <v>49072</v>
      </c>
      <c r="L19" s="26">
        <v>29986</v>
      </c>
      <c r="M19" s="26">
        <v>39734</v>
      </c>
      <c r="N19" s="26">
        <v>118792</v>
      </c>
      <c r="O19" s="26"/>
      <c r="P19" s="26"/>
      <c r="Q19" s="26"/>
      <c r="R19" s="26"/>
      <c r="S19" s="26"/>
      <c r="T19" s="26"/>
      <c r="U19" s="26"/>
      <c r="V19" s="26"/>
      <c r="W19" s="26">
        <v>236578</v>
      </c>
      <c r="X19" s="26">
        <v>1200424</v>
      </c>
      <c r="Y19" s="26">
        <v>-963846</v>
      </c>
      <c r="Z19" s="27">
        <v>-80.29</v>
      </c>
      <c r="AA19" s="28">
        <v>1600516</v>
      </c>
    </row>
    <row r="20" spans="1:27" ht="13.5">
      <c r="A20" s="23" t="s">
        <v>45</v>
      </c>
      <c r="B20" s="29"/>
      <c r="C20" s="6"/>
      <c r="D20" s="6"/>
      <c r="E20" s="7">
        <v>-1</v>
      </c>
      <c r="F20" s="8">
        <v>-1</v>
      </c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>
        <v>-1</v>
      </c>
      <c r="Y20" s="8">
        <v>1</v>
      </c>
      <c r="Z20" s="2">
        <v>-100</v>
      </c>
      <c r="AA20" s="6">
        <v>-1</v>
      </c>
    </row>
    <row r="21" spans="1:27" ht="24.75" customHeight="1">
      <c r="A21" s="31" t="s">
        <v>46</v>
      </c>
      <c r="B21" s="32"/>
      <c r="C21" s="33">
        <f aca="true" t="shared" si="0" ref="C21:Y21">SUM(C5:C20)</f>
        <v>97752685</v>
      </c>
      <c r="D21" s="33">
        <f t="shared" si="0"/>
        <v>0</v>
      </c>
      <c r="E21" s="34">
        <f t="shared" si="0"/>
        <v>107251815</v>
      </c>
      <c r="F21" s="35">
        <f t="shared" si="0"/>
        <v>107251820</v>
      </c>
      <c r="G21" s="35">
        <f t="shared" si="0"/>
        <v>3183862</v>
      </c>
      <c r="H21" s="35">
        <f t="shared" si="0"/>
        <v>821125</v>
      </c>
      <c r="I21" s="35">
        <f t="shared" si="0"/>
        <v>4320188</v>
      </c>
      <c r="J21" s="35">
        <f t="shared" si="0"/>
        <v>8325175</v>
      </c>
      <c r="K21" s="35">
        <f t="shared" si="0"/>
        <v>4402340</v>
      </c>
      <c r="L21" s="35">
        <f t="shared" si="0"/>
        <v>6960522</v>
      </c>
      <c r="M21" s="35">
        <f t="shared" si="0"/>
        <v>14607581</v>
      </c>
      <c r="N21" s="35">
        <f t="shared" si="0"/>
        <v>25970443</v>
      </c>
      <c r="O21" s="35">
        <f t="shared" si="0"/>
        <v>0</v>
      </c>
      <c r="P21" s="35">
        <f t="shared" si="0"/>
        <v>0</v>
      </c>
      <c r="Q21" s="35">
        <f t="shared" si="0"/>
        <v>0</v>
      </c>
      <c r="R21" s="35">
        <f t="shared" si="0"/>
        <v>0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34295618</v>
      </c>
      <c r="X21" s="35">
        <f t="shared" si="0"/>
        <v>80438987</v>
      </c>
      <c r="Y21" s="35">
        <f t="shared" si="0"/>
        <v>-46143369</v>
      </c>
      <c r="Z21" s="36">
        <f>+IF(X21&lt;&gt;0,+(Y21/X21)*100,0)</f>
        <v>-57.36443324429234</v>
      </c>
      <c r="AA21" s="33">
        <f>SUM(AA5:AA20)</f>
        <v>107251820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43013554</v>
      </c>
      <c r="D24" s="6"/>
      <c r="E24" s="7">
        <v>39109939</v>
      </c>
      <c r="F24" s="8">
        <v>35640939</v>
      </c>
      <c r="G24" s="8">
        <v>3875403</v>
      </c>
      <c r="H24" s="8">
        <v>3608104</v>
      </c>
      <c r="I24" s="8">
        <v>151332</v>
      </c>
      <c r="J24" s="8">
        <v>7634839</v>
      </c>
      <c r="K24" s="8">
        <v>3621029</v>
      </c>
      <c r="L24" s="8">
        <v>3444229</v>
      </c>
      <c r="M24" s="8">
        <v>8047443</v>
      </c>
      <c r="N24" s="8">
        <v>15112701</v>
      </c>
      <c r="O24" s="8"/>
      <c r="P24" s="8"/>
      <c r="Q24" s="8"/>
      <c r="R24" s="8"/>
      <c r="S24" s="8"/>
      <c r="T24" s="8"/>
      <c r="U24" s="8"/>
      <c r="V24" s="8"/>
      <c r="W24" s="8">
        <v>22747540</v>
      </c>
      <c r="X24" s="8">
        <v>26491986</v>
      </c>
      <c r="Y24" s="8">
        <v>-3744446</v>
      </c>
      <c r="Z24" s="2">
        <v>-14.13</v>
      </c>
      <c r="AA24" s="6">
        <v>35640939</v>
      </c>
    </row>
    <row r="25" spans="1:27" ht="13.5">
      <c r="A25" s="25" t="s">
        <v>49</v>
      </c>
      <c r="B25" s="24"/>
      <c r="C25" s="6">
        <v>3918745</v>
      </c>
      <c r="D25" s="6"/>
      <c r="E25" s="7">
        <v>2682982</v>
      </c>
      <c r="F25" s="8">
        <v>2682982</v>
      </c>
      <c r="G25" s="8">
        <v>354324</v>
      </c>
      <c r="H25" s="8">
        <v>344932</v>
      </c>
      <c r="I25" s="8"/>
      <c r="J25" s="8">
        <v>699256</v>
      </c>
      <c r="K25" s="8">
        <v>353085</v>
      </c>
      <c r="L25" s="8">
        <v>344908</v>
      </c>
      <c r="M25" s="8">
        <v>697404</v>
      </c>
      <c r="N25" s="8">
        <v>1395397</v>
      </c>
      <c r="O25" s="8"/>
      <c r="P25" s="8"/>
      <c r="Q25" s="8"/>
      <c r="R25" s="8"/>
      <c r="S25" s="8"/>
      <c r="T25" s="8"/>
      <c r="U25" s="8"/>
      <c r="V25" s="8"/>
      <c r="W25" s="8">
        <v>2094653</v>
      </c>
      <c r="X25" s="8">
        <v>2012257</v>
      </c>
      <c r="Y25" s="8">
        <v>82396</v>
      </c>
      <c r="Z25" s="2">
        <v>4.09</v>
      </c>
      <c r="AA25" s="6">
        <v>2682982</v>
      </c>
    </row>
    <row r="26" spans="1:27" ht="13.5">
      <c r="A26" s="25" t="s">
        <v>50</v>
      </c>
      <c r="B26" s="24"/>
      <c r="C26" s="6">
        <v>12753931</v>
      </c>
      <c r="D26" s="6"/>
      <c r="E26" s="7">
        <v>586</v>
      </c>
      <c r="F26" s="8">
        <v>586</v>
      </c>
      <c r="G26" s="8"/>
      <c r="H26" s="8">
        <v>24200</v>
      </c>
      <c r="I26" s="8"/>
      <c r="J26" s="8">
        <v>24200</v>
      </c>
      <c r="K26" s="8">
        <v>50504</v>
      </c>
      <c r="L26" s="8">
        <v>53920</v>
      </c>
      <c r="M26" s="8"/>
      <c r="N26" s="8">
        <v>104424</v>
      </c>
      <c r="O26" s="8"/>
      <c r="P26" s="8"/>
      <c r="Q26" s="8"/>
      <c r="R26" s="8"/>
      <c r="S26" s="8"/>
      <c r="T26" s="8"/>
      <c r="U26" s="8"/>
      <c r="V26" s="8"/>
      <c r="W26" s="8">
        <v>128624</v>
      </c>
      <c r="X26" s="8">
        <v>445</v>
      </c>
      <c r="Y26" s="8">
        <v>128179</v>
      </c>
      <c r="Z26" s="2">
        <v>28804.27</v>
      </c>
      <c r="AA26" s="6">
        <v>586</v>
      </c>
    </row>
    <row r="27" spans="1:27" ht="13.5">
      <c r="A27" s="25" t="s">
        <v>51</v>
      </c>
      <c r="B27" s="24"/>
      <c r="C27" s="6">
        <v>26285673</v>
      </c>
      <c r="D27" s="6"/>
      <c r="E27" s="7">
        <v>16674875</v>
      </c>
      <c r="F27" s="8">
        <v>16674875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>
        <v>12506159</v>
      </c>
      <c r="Y27" s="8">
        <v>-12506159</v>
      </c>
      <c r="Z27" s="2">
        <v>-100</v>
      </c>
      <c r="AA27" s="6">
        <v>16674875</v>
      </c>
    </row>
    <row r="28" spans="1:27" ht="13.5">
      <c r="A28" s="25" t="s">
        <v>52</v>
      </c>
      <c r="B28" s="24"/>
      <c r="C28" s="6">
        <v>6813553</v>
      </c>
      <c r="D28" s="6"/>
      <c r="E28" s="7">
        <v>1444279</v>
      </c>
      <c r="F28" s="8">
        <v>1044279</v>
      </c>
      <c r="G28" s="8"/>
      <c r="H28" s="8">
        <v>169</v>
      </c>
      <c r="I28" s="8">
        <v>16773</v>
      </c>
      <c r="J28" s="8">
        <v>16942</v>
      </c>
      <c r="K28" s="8">
        <v>8171</v>
      </c>
      <c r="L28" s="8">
        <v>-5141</v>
      </c>
      <c r="M28" s="8">
        <v>985811</v>
      </c>
      <c r="N28" s="8">
        <v>988841</v>
      </c>
      <c r="O28" s="8"/>
      <c r="P28" s="8"/>
      <c r="Q28" s="8"/>
      <c r="R28" s="8"/>
      <c r="S28" s="8"/>
      <c r="T28" s="8"/>
      <c r="U28" s="8"/>
      <c r="V28" s="8"/>
      <c r="W28" s="8">
        <v>1005783</v>
      </c>
      <c r="X28" s="8">
        <v>701838</v>
      </c>
      <c r="Y28" s="8">
        <v>303945</v>
      </c>
      <c r="Z28" s="2">
        <v>43.31</v>
      </c>
      <c r="AA28" s="6">
        <v>1044279</v>
      </c>
    </row>
    <row r="29" spans="1:27" ht="13.5">
      <c r="A29" s="25" t="s">
        <v>53</v>
      </c>
      <c r="B29" s="24"/>
      <c r="C29" s="6">
        <v>19782054</v>
      </c>
      <c r="D29" s="6"/>
      <c r="E29" s="7">
        <v>21842262</v>
      </c>
      <c r="F29" s="8">
        <v>20842001</v>
      </c>
      <c r="G29" s="8">
        <v>21278</v>
      </c>
      <c r="H29" s="8"/>
      <c r="I29" s="8"/>
      <c r="J29" s="8">
        <v>21278</v>
      </c>
      <c r="K29" s="8">
        <v>30236</v>
      </c>
      <c r="L29" s="8"/>
      <c r="M29" s="8">
        <v>7857936</v>
      </c>
      <c r="N29" s="8">
        <v>7888172</v>
      </c>
      <c r="O29" s="8"/>
      <c r="P29" s="8"/>
      <c r="Q29" s="8"/>
      <c r="R29" s="8"/>
      <c r="S29" s="8"/>
      <c r="T29" s="8"/>
      <c r="U29" s="8"/>
      <c r="V29" s="8"/>
      <c r="W29" s="8">
        <v>7909450</v>
      </c>
      <c r="X29" s="8">
        <v>13901762</v>
      </c>
      <c r="Y29" s="8">
        <v>-5992312</v>
      </c>
      <c r="Z29" s="2">
        <v>-43.1</v>
      </c>
      <c r="AA29" s="6">
        <v>20842001</v>
      </c>
    </row>
    <row r="30" spans="1:27" ht="13.5">
      <c r="A30" s="25" t="s">
        <v>54</v>
      </c>
      <c r="B30" s="24"/>
      <c r="C30" s="6">
        <v>272244</v>
      </c>
      <c r="D30" s="6"/>
      <c r="E30" s="7">
        <v>19</v>
      </c>
      <c r="F30" s="8">
        <v>19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>
        <v>19</v>
      </c>
      <c r="Y30" s="8">
        <v>-19</v>
      </c>
      <c r="Z30" s="2">
        <v>-100</v>
      </c>
      <c r="AA30" s="6">
        <v>19</v>
      </c>
    </row>
    <row r="31" spans="1:27" ht="13.5">
      <c r="A31" s="25" t="s">
        <v>55</v>
      </c>
      <c r="B31" s="24"/>
      <c r="C31" s="6">
        <v>11815258</v>
      </c>
      <c r="D31" s="6"/>
      <c r="E31" s="7">
        <v>12472936</v>
      </c>
      <c r="F31" s="8">
        <v>12512079</v>
      </c>
      <c r="G31" s="8">
        <v>380045</v>
      </c>
      <c r="H31" s="8">
        <v>2317663</v>
      </c>
      <c r="I31" s="8">
        <v>366683</v>
      </c>
      <c r="J31" s="8">
        <v>3064391</v>
      </c>
      <c r="K31" s="8">
        <v>705440</v>
      </c>
      <c r="L31" s="8">
        <v>881081</v>
      </c>
      <c r="M31" s="8">
        <v>1607208</v>
      </c>
      <c r="N31" s="8">
        <v>3193729</v>
      </c>
      <c r="O31" s="8"/>
      <c r="P31" s="8"/>
      <c r="Q31" s="8"/>
      <c r="R31" s="8"/>
      <c r="S31" s="8"/>
      <c r="T31" s="8"/>
      <c r="U31" s="8"/>
      <c r="V31" s="8"/>
      <c r="W31" s="8">
        <v>6258120</v>
      </c>
      <c r="X31" s="8">
        <v>9384105</v>
      </c>
      <c r="Y31" s="8">
        <v>-3125985</v>
      </c>
      <c r="Z31" s="2">
        <v>-33.31</v>
      </c>
      <c r="AA31" s="6">
        <v>12512079</v>
      </c>
    </row>
    <row r="32" spans="1:27" ht="13.5">
      <c r="A32" s="25" t="s">
        <v>43</v>
      </c>
      <c r="B32" s="24"/>
      <c r="C32" s="6">
        <v>431274</v>
      </c>
      <c r="D32" s="6"/>
      <c r="E32" s="7">
        <v>1743823</v>
      </c>
      <c r="F32" s="8">
        <v>1629525</v>
      </c>
      <c r="G32" s="8">
        <v>67600</v>
      </c>
      <c r="H32" s="8"/>
      <c r="I32" s="8">
        <v>701420</v>
      </c>
      <c r="J32" s="8">
        <v>769020</v>
      </c>
      <c r="K32" s="8"/>
      <c r="L32" s="8">
        <v>2610</v>
      </c>
      <c r="M32" s="8"/>
      <c r="N32" s="8">
        <v>2610</v>
      </c>
      <c r="O32" s="8"/>
      <c r="P32" s="8"/>
      <c r="Q32" s="8"/>
      <c r="R32" s="8"/>
      <c r="S32" s="8"/>
      <c r="T32" s="8"/>
      <c r="U32" s="8"/>
      <c r="V32" s="8"/>
      <c r="W32" s="8">
        <v>771630</v>
      </c>
      <c r="X32" s="8">
        <v>1222146</v>
      </c>
      <c r="Y32" s="8">
        <v>-450516</v>
      </c>
      <c r="Z32" s="2">
        <v>-36.86</v>
      </c>
      <c r="AA32" s="6">
        <v>1629525</v>
      </c>
    </row>
    <row r="33" spans="1:27" ht="13.5">
      <c r="A33" s="25" t="s">
        <v>56</v>
      </c>
      <c r="B33" s="24"/>
      <c r="C33" s="6">
        <v>9406358</v>
      </c>
      <c r="D33" s="6"/>
      <c r="E33" s="7">
        <v>7413780</v>
      </c>
      <c r="F33" s="8">
        <v>8031668</v>
      </c>
      <c r="G33" s="8">
        <v>147446</v>
      </c>
      <c r="H33" s="8">
        <v>111082</v>
      </c>
      <c r="I33" s="8">
        <v>501082</v>
      </c>
      <c r="J33" s="8">
        <v>759610</v>
      </c>
      <c r="K33" s="8">
        <v>714210</v>
      </c>
      <c r="L33" s="8">
        <v>350399</v>
      </c>
      <c r="M33" s="8">
        <v>1126116</v>
      </c>
      <c r="N33" s="8">
        <v>2190725</v>
      </c>
      <c r="O33" s="8"/>
      <c r="P33" s="8"/>
      <c r="Q33" s="8"/>
      <c r="R33" s="8"/>
      <c r="S33" s="8"/>
      <c r="T33" s="8"/>
      <c r="U33" s="8"/>
      <c r="V33" s="8"/>
      <c r="W33" s="8">
        <v>2950335</v>
      </c>
      <c r="X33" s="8">
        <v>6023836</v>
      </c>
      <c r="Y33" s="8">
        <v>-3073501</v>
      </c>
      <c r="Z33" s="2">
        <v>-51.02</v>
      </c>
      <c r="AA33" s="6">
        <v>8031668</v>
      </c>
    </row>
    <row r="34" spans="1:27" ht="13.5">
      <c r="A34" s="23" t="s">
        <v>57</v>
      </c>
      <c r="B34" s="29"/>
      <c r="C34" s="6"/>
      <c r="D34" s="6"/>
      <c r="E34" s="7">
        <v>1</v>
      </c>
      <c r="F34" s="8">
        <v>1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>
        <v>1</v>
      </c>
      <c r="Y34" s="8">
        <v>-1</v>
      </c>
      <c r="Z34" s="2">
        <v>-100</v>
      </c>
      <c r="AA34" s="6">
        <v>1</v>
      </c>
    </row>
    <row r="35" spans="1:27" ht="12.75">
      <c r="A35" s="40" t="s">
        <v>58</v>
      </c>
      <c r="B35" s="32"/>
      <c r="C35" s="33">
        <f aca="true" t="shared" si="1" ref="C35:Y35">SUM(C24:C34)</f>
        <v>134492644</v>
      </c>
      <c r="D35" s="33">
        <f>SUM(D24:D34)</f>
        <v>0</v>
      </c>
      <c r="E35" s="34">
        <f t="shared" si="1"/>
        <v>103385482</v>
      </c>
      <c r="F35" s="35">
        <f t="shared" si="1"/>
        <v>99058954</v>
      </c>
      <c r="G35" s="35">
        <f t="shared" si="1"/>
        <v>4846096</v>
      </c>
      <c r="H35" s="35">
        <f t="shared" si="1"/>
        <v>6406150</v>
      </c>
      <c r="I35" s="35">
        <f t="shared" si="1"/>
        <v>1737290</v>
      </c>
      <c r="J35" s="35">
        <f t="shared" si="1"/>
        <v>12989536</v>
      </c>
      <c r="K35" s="35">
        <f t="shared" si="1"/>
        <v>5482675</v>
      </c>
      <c r="L35" s="35">
        <f t="shared" si="1"/>
        <v>5072006</v>
      </c>
      <c r="M35" s="35">
        <f t="shared" si="1"/>
        <v>20321918</v>
      </c>
      <c r="N35" s="35">
        <f t="shared" si="1"/>
        <v>30876599</v>
      </c>
      <c r="O35" s="35">
        <f t="shared" si="1"/>
        <v>0</v>
      </c>
      <c r="P35" s="35">
        <f t="shared" si="1"/>
        <v>0</v>
      </c>
      <c r="Q35" s="35">
        <f t="shared" si="1"/>
        <v>0</v>
      </c>
      <c r="R35" s="35">
        <f t="shared" si="1"/>
        <v>0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43866135</v>
      </c>
      <c r="X35" s="35">
        <f t="shared" si="1"/>
        <v>72244554</v>
      </c>
      <c r="Y35" s="35">
        <f t="shared" si="1"/>
        <v>-28378419</v>
      </c>
      <c r="Z35" s="36">
        <f>+IF(X35&lt;&gt;0,+(Y35/X35)*100,0)</f>
        <v>-39.28104947536945</v>
      </c>
      <c r="AA35" s="33">
        <f>SUM(AA24:AA34)</f>
        <v>99058954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-36739959</v>
      </c>
      <c r="D37" s="46">
        <f>+D21-D35</f>
        <v>0</v>
      </c>
      <c r="E37" s="47">
        <f t="shared" si="2"/>
        <v>3866333</v>
      </c>
      <c r="F37" s="48">
        <f t="shared" si="2"/>
        <v>8192866</v>
      </c>
      <c r="G37" s="48">
        <f t="shared" si="2"/>
        <v>-1662234</v>
      </c>
      <c r="H37" s="48">
        <f t="shared" si="2"/>
        <v>-5585025</v>
      </c>
      <c r="I37" s="48">
        <f t="shared" si="2"/>
        <v>2582898</v>
      </c>
      <c r="J37" s="48">
        <f t="shared" si="2"/>
        <v>-4664361</v>
      </c>
      <c r="K37" s="48">
        <f t="shared" si="2"/>
        <v>-1080335</v>
      </c>
      <c r="L37" s="48">
        <f t="shared" si="2"/>
        <v>1888516</v>
      </c>
      <c r="M37" s="48">
        <f t="shared" si="2"/>
        <v>-5714337</v>
      </c>
      <c r="N37" s="48">
        <f t="shared" si="2"/>
        <v>-4906156</v>
      </c>
      <c r="O37" s="48">
        <f t="shared" si="2"/>
        <v>0</v>
      </c>
      <c r="P37" s="48">
        <f t="shared" si="2"/>
        <v>0</v>
      </c>
      <c r="Q37" s="48">
        <f t="shared" si="2"/>
        <v>0</v>
      </c>
      <c r="R37" s="48">
        <f t="shared" si="2"/>
        <v>0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-9570517</v>
      </c>
      <c r="X37" s="48">
        <f>IF(F21=F35,0,X21-X35)</f>
        <v>8194433</v>
      </c>
      <c r="Y37" s="48">
        <f t="shared" si="2"/>
        <v>-17764950</v>
      </c>
      <c r="Z37" s="49">
        <f>+IF(X37&lt;&gt;0,+(Y37/X37)*100,0)</f>
        <v>-216.79291294467845</v>
      </c>
      <c r="AA37" s="46">
        <f>+AA21-AA35</f>
        <v>8192866</v>
      </c>
    </row>
    <row r="38" spans="1:27" ht="22.5" customHeight="1">
      <c r="A38" s="50" t="s">
        <v>60</v>
      </c>
      <c r="B38" s="29"/>
      <c r="C38" s="6">
        <v>2112883</v>
      </c>
      <c r="D38" s="6"/>
      <c r="E38" s="7">
        <v>17389003</v>
      </c>
      <c r="F38" s="8">
        <v>17389003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>
        <v>13041754</v>
      </c>
      <c r="Y38" s="8">
        <v>-13041754</v>
      </c>
      <c r="Z38" s="2">
        <v>-100</v>
      </c>
      <c r="AA38" s="6">
        <v>17389003</v>
      </c>
    </row>
    <row r="39" spans="1:27" ht="57" customHeight="1">
      <c r="A39" s="50" t="s">
        <v>61</v>
      </c>
      <c r="B39" s="29"/>
      <c r="C39" s="28"/>
      <c r="D39" s="28"/>
      <c r="E39" s="7">
        <v>1</v>
      </c>
      <c r="F39" s="26">
        <v>1</v>
      </c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>
        <v>1</v>
      </c>
      <c r="Y39" s="26">
        <v>-1</v>
      </c>
      <c r="Z39" s="27">
        <v>-100</v>
      </c>
      <c r="AA39" s="28">
        <v>1</v>
      </c>
    </row>
    <row r="40" spans="1:27" ht="13.5">
      <c r="A40" s="23" t="s">
        <v>62</v>
      </c>
      <c r="B40" s="29"/>
      <c r="C40" s="51">
        <v>17594004</v>
      </c>
      <c r="D40" s="51"/>
      <c r="E40" s="7"/>
      <c r="F40" s="8">
        <v>1</v>
      </c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>
        <v>1</v>
      </c>
      <c r="Y40" s="52">
        <v>-1</v>
      </c>
      <c r="Z40" s="53">
        <v>-100</v>
      </c>
      <c r="AA40" s="54">
        <v>1</v>
      </c>
    </row>
    <row r="41" spans="1:27" ht="24.75" customHeight="1">
      <c r="A41" s="55" t="s">
        <v>63</v>
      </c>
      <c r="B41" s="29"/>
      <c r="C41" s="56">
        <f aca="true" t="shared" si="3" ref="C41:Y41">SUM(C37:C40)</f>
        <v>-17033072</v>
      </c>
      <c r="D41" s="56">
        <f>SUM(D37:D40)</f>
        <v>0</v>
      </c>
      <c r="E41" s="57">
        <f t="shared" si="3"/>
        <v>21255337</v>
      </c>
      <c r="F41" s="58">
        <f t="shared" si="3"/>
        <v>25581871</v>
      </c>
      <c r="G41" s="58">
        <f t="shared" si="3"/>
        <v>-1662234</v>
      </c>
      <c r="H41" s="58">
        <f t="shared" si="3"/>
        <v>-5585025</v>
      </c>
      <c r="I41" s="58">
        <f t="shared" si="3"/>
        <v>2582898</v>
      </c>
      <c r="J41" s="58">
        <f t="shared" si="3"/>
        <v>-4664361</v>
      </c>
      <c r="K41" s="58">
        <f t="shared" si="3"/>
        <v>-1080335</v>
      </c>
      <c r="L41" s="58">
        <f t="shared" si="3"/>
        <v>1888516</v>
      </c>
      <c r="M41" s="58">
        <f t="shared" si="3"/>
        <v>-5714337</v>
      </c>
      <c r="N41" s="58">
        <f t="shared" si="3"/>
        <v>-4906156</v>
      </c>
      <c r="O41" s="58">
        <f t="shared" si="3"/>
        <v>0</v>
      </c>
      <c r="P41" s="58">
        <f t="shared" si="3"/>
        <v>0</v>
      </c>
      <c r="Q41" s="58">
        <f t="shared" si="3"/>
        <v>0</v>
      </c>
      <c r="R41" s="58">
        <f t="shared" si="3"/>
        <v>0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-9570517</v>
      </c>
      <c r="X41" s="58">
        <f t="shared" si="3"/>
        <v>21236189</v>
      </c>
      <c r="Y41" s="58">
        <f t="shared" si="3"/>
        <v>-30806706</v>
      </c>
      <c r="Z41" s="59">
        <f>+IF(X41&lt;&gt;0,+(Y41/X41)*100,0)</f>
        <v>-145.06701743895763</v>
      </c>
      <c r="AA41" s="56">
        <f>SUM(AA37:AA40)</f>
        <v>25581871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-17033072</v>
      </c>
      <c r="D43" s="64">
        <f>+D41-D42</f>
        <v>0</v>
      </c>
      <c r="E43" s="65">
        <f t="shared" si="4"/>
        <v>21255337</v>
      </c>
      <c r="F43" s="66">
        <f t="shared" si="4"/>
        <v>25581871</v>
      </c>
      <c r="G43" s="66">
        <f t="shared" si="4"/>
        <v>-1662234</v>
      </c>
      <c r="H43" s="66">
        <f t="shared" si="4"/>
        <v>-5585025</v>
      </c>
      <c r="I43" s="66">
        <f t="shared" si="4"/>
        <v>2582898</v>
      </c>
      <c r="J43" s="66">
        <f t="shared" si="4"/>
        <v>-4664361</v>
      </c>
      <c r="K43" s="66">
        <f t="shared" si="4"/>
        <v>-1080335</v>
      </c>
      <c r="L43" s="66">
        <f t="shared" si="4"/>
        <v>1888516</v>
      </c>
      <c r="M43" s="66">
        <f t="shared" si="4"/>
        <v>-5714337</v>
      </c>
      <c r="N43" s="66">
        <f t="shared" si="4"/>
        <v>-4906156</v>
      </c>
      <c r="O43" s="66">
        <f t="shared" si="4"/>
        <v>0</v>
      </c>
      <c r="P43" s="66">
        <f t="shared" si="4"/>
        <v>0</v>
      </c>
      <c r="Q43" s="66">
        <f t="shared" si="4"/>
        <v>0</v>
      </c>
      <c r="R43" s="66">
        <f t="shared" si="4"/>
        <v>0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-9570517</v>
      </c>
      <c r="X43" s="66">
        <f t="shared" si="4"/>
        <v>21236189</v>
      </c>
      <c r="Y43" s="66">
        <f t="shared" si="4"/>
        <v>-30806706</v>
      </c>
      <c r="Z43" s="67">
        <f>+IF(X43&lt;&gt;0,+(Y43/X43)*100,0)</f>
        <v>-145.06701743895763</v>
      </c>
      <c r="AA43" s="64">
        <f>+AA41-AA42</f>
        <v>25581871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-17033072</v>
      </c>
      <c r="D45" s="56">
        <f>SUM(D43:D44)</f>
        <v>0</v>
      </c>
      <c r="E45" s="57">
        <f t="shared" si="5"/>
        <v>21255337</v>
      </c>
      <c r="F45" s="58">
        <f t="shared" si="5"/>
        <v>25581871</v>
      </c>
      <c r="G45" s="58">
        <f t="shared" si="5"/>
        <v>-1662234</v>
      </c>
      <c r="H45" s="58">
        <f t="shared" si="5"/>
        <v>-5585025</v>
      </c>
      <c r="I45" s="58">
        <f t="shared" si="5"/>
        <v>2582898</v>
      </c>
      <c r="J45" s="58">
        <f t="shared" si="5"/>
        <v>-4664361</v>
      </c>
      <c r="K45" s="58">
        <f t="shared" si="5"/>
        <v>-1080335</v>
      </c>
      <c r="L45" s="58">
        <f t="shared" si="5"/>
        <v>1888516</v>
      </c>
      <c r="M45" s="58">
        <f t="shared" si="5"/>
        <v>-5714337</v>
      </c>
      <c r="N45" s="58">
        <f t="shared" si="5"/>
        <v>-4906156</v>
      </c>
      <c r="O45" s="58">
        <f t="shared" si="5"/>
        <v>0</v>
      </c>
      <c r="P45" s="58">
        <f t="shared" si="5"/>
        <v>0</v>
      </c>
      <c r="Q45" s="58">
        <f t="shared" si="5"/>
        <v>0</v>
      </c>
      <c r="R45" s="58">
        <f t="shared" si="5"/>
        <v>0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-9570517</v>
      </c>
      <c r="X45" s="58">
        <f t="shared" si="5"/>
        <v>21236189</v>
      </c>
      <c r="Y45" s="58">
        <f t="shared" si="5"/>
        <v>-30806706</v>
      </c>
      <c r="Z45" s="59">
        <f>+IF(X45&lt;&gt;0,+(Y45/X45)*100,0)</f>
        <v>-145.06701743895763</v>
      </c>
      <c r="AA45" s="56">
        <f>SUM(AA43:AA44)</f>
        <v>25581871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-17033072</v>
      </c>
      <c r="D47" s="71">
        <f>SUM(D45:D46)</f>
        <v>0</v>
      </c>
      <c r="E47" s="72">
        <f t="shared" si="6"/>
        <v>21255337</v>
      </c>
      <c r="F47" s="73">
        <f t="shared" si="6"/>
        <v>25581871</v>
      </c>
      <c r="G47" s="73">
        <f t="shared" si="6"/>
        <v>-1662234</v>
      </c>
      <c r="H47" s="74">
        <f t="shared" si="6"/>
        <v>-5585025</v>
      </c>
      <c r="I47" s="74">
        <f t="shared" si="6"/>
        <v>2582898</v>
      </c>
      <c r="J47" s="74">
        <f t="shared" si="6"/>
        <v>-4664361</v>
      </c>
      <c r="K47" s="74">
        <f t="shared" si="6"/>
        <v>-1080335</v>
      </c>
      <c r="L47" s="74">
        <f t="shared" si="6"/>
        <v>1888516</v>
      </c>
      <c r="M47" s="73">
        <f t="shared" si="6"/>
        <v>-5714337</v>
      </c>
      <c r="N47" s="73">
        <f t="shared" si="6"/>
        <v>-4906156</v>
      </c>
      <c r="O47" s="74">
        <f t="shared" si="6"/>
        <v>0</v>
      </c>
      <c r="P47" s="74">
        <f t="shared" si="6"/>
        <v>0</v>
      </c>
      <c r="Q47" s="74">
        <f t="shared" si="6"/>
        <v>0</v>
      </c>
      <c r="R47" s="74">
        <f t="shared" si="6"/>
        <v>0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-9570517</v>
      </c>
      <c r="X47" s="74">
        <f t="shared" si="6"/>
        <v>21236189</v>
      </c>
      <c r="Y47" s="74">
        <f t="shared" si="6"/>
        <v>-30806706</v>
      </c>
      <c r="Z47" s="75">
        <f>+IF(X47&lt;&gt;0,+(Y47/X47)*100,0)</f>
        <v>-145.06701743895763</v>
      </c>
      <c r="AA47" s="76">
        <f>SUM(AA45:AA46)</f>
        <v>25581871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101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14756466</v>
      </c>
      <c r="D5" s="6"/>
      <c r="E5" s="7">
        <v>37308475</v>
      </c>
      <c r="F5" s="8">
        <v>21506540</v>
      </c>
      <c r="G5" s="8"/>
      <c r="H5" s="8"/>
      <c r="I5" s="8"/>
      <c r="J5" s="8"/>
      <c r="K5" s="8">
        <v>126837</v>
      </c>
      <c r="L5" s="8"/>
      <c r="M5" s="8"/>
      <c r="N5" s="8">
        <v>126837</v>
      </c>
      <c r="O5" s="8"/>
      <c r="P5" s="8">
        <v>80435763</v>
      </c>
      <c r="Q5" s="8"/>
      <c r="R5" s="8">
        <v>80435763</v>
      </c>
      <c r="S5" s="8"/>
      <c r="T5" s="8"/>
      <c r="U5" s="8"/>
      <c r="V5" s="8"/>
      <c r="W5" s="8">
        <v>80562600</v>
      </c>
      <c r="X5" s="8">
        <v>16129904</v>
      </c>
      <c r="Y5" s="8">
        <v>64432696</v>
      </c>
      <c r="Z5" s="2">
        <v>399.46</v>
      </c>
      <c r="AA5" s="6">
        <v>21506540</v>
      </c>
    </row>
    <row r="6" spans="1:27" ht="13.5">
      <c r="A6" s="23" t="s">
        <v>32</v>
      </c>
      <c r="B6" s="24"/>
      <c r="C6" s="6">
        <v>4796863</v>
      </c>
      <c r="D6" s="6"/>
      <c r="E6" s="7">
        <v>4998865</v>
      </c>
      <c r="F6" s="8">
        <v>961037</v>
      </c>
      <c r="G6" s="8"/>
      <c r="H6" s="8"/>
      <c r="I6" s="8"/>
      <c r="J6" s="8"/>
      <c r="K6" s="8">
        <v>1381903</v>
      </c>
      <c r="L6" s="8">
        <v>1007237</v>
      </c>
      <c r="M6" s="8">
        <v>69009</v>
      </c>
      <c r="N6" s="8">
        <v>2458149</v>
      </c>
      <c r="O6" s="8">
        <v>68212</v>
      </c>
      <c r="P6" s="8">
        <v>293440</v>
      </c>
      <c r="Q6" s="8"/>
      <c r="R6" s="8">
        <v>361652</v>
      </c>
      <c r="S6" s="8"/>
      <c r="T6" s="8"/>
      <c r="U6" s="8"/>
      <c r="V6" s="8"/>
      <c r="W6" s="8">
        <v>2819801</v>
      </c>
      <c r="X6" s="8">
        <v>720779</v>
      </c>
      <c r="Y6" s="8">
        <v>2099022</v>
      </c>
      <c r="Z6" s="2">
        <v>291.22</v>
      </c>
      <c r="AA6" s="6">
        <v>961037</v>
      </c>
    </row>
    <row r="7" spans="1:27" ht="13.5">
      <c r="A7" s="25" t="s">
        <v>33</v>
      </c>
      <c r="B7" s="24"/>
      <c r="C7" s="6">
        <v>3405417</v>
      </c>
      <c r="D7" s="6"/>
      <c r="E7" s="7">
        <v>13046080</v>
      </c>
      <c r="F7" s="8">
        <v>4289795</v>
      </c>
      <c r="G7" s="8"/>
      <c r="H7" s="8"/>
      <c r="I7" s="8"/>
      <c r="J7" s="8"/>
      <c r="K7" s="8">
        <v>5039973</v>
      </c>
      <c r="L7" s="8">
        <v>2433737</v>
      </c>
      <c r="M7" s="8">
        <v>1213023</v>
      </c>
      <c r="N7" s="8">
        <v>8686733</v>
      </c>
      <c r="O7" s="8">
        <v>1205780</v>
      </c>
      <c r="P7" s="8">
        <v>1201123</v>
      </c>
      <c r="Q7" s="8"/>
      <c r="R7" s="8">
        <v>2406903</v>
      </c>
      <c r="S7" s="8"/>
      <c r="T7" s="8"/>
      <c r="U7" s="8"/>
      <c r="V7" s="8"/>
      <c r="W7" s="8">
        <v>11093636</v>
      </c>
      <c r="X7" s="8">
        <v>3217346</v>
      </c>
      <c r="Y7" s="8">
        <v>7876290</v>
      </c>
      <c r="Z7" s="2">
        <v>244.81</v>
      </c>
      <c r="AA7" s="6">
        <v>4289795</v>
      </c>
    </row>
    <row r="8" spans="1:27" ht="13.5">
      <c r="A8" s="25" t="s">
        <v>34</v>
      </c>
      <c r="B8" s="24"/>
      <c r="C8" s="6">
        <v>2226810</v>
      </c>
      <c r="D8" s="6"/>
      <c r="E8" s="7">
        <v>2220511</v>
      </c>
      <c r="F8" s="8">
        <v>2983801</v>
      </c>
      <c r="G8" s="8"/>
      <c r="H8" s="8"/>
      <c r="I8" s="8"/>
      <c r="J8" s="8"/>
      <c r="K8" s="8">
        <v>764608</v>
      </c>
      <c r="L8" s="8">
        <v>432714</v>
      </c>
      <c r="M8" s="8">
        <v>215985</v>
      </c>
      <c r="N8" s="8">
        <v>1413307</v>
      </c>
      <c r="O8" s="8">
        <v>206107</v>
      </c>
      <c r="P8" s="8">
        <v>206535</v>
      </c>
      <c r="Q8" s="8"/>
      <c r="R8" s="8">
        <v>412642</v>
      </c>
      <c r="S8" s="8"/>
      <c r="T8" s="8"/>
      <c r="U8" s="8"/>
      <c r="V8" s="8"/>
      <c r="W8" s="8">
        <v>1825949</v>
      </c>
      <c r="X8" s="8">
        <v>2237851</v>
      </c>
      <c r="Y8" s="8">
        <v>-411902</v>
      </c>
      <c r="Z8" s="2">
        <v>-18.41</v>
      </c>
      <c r="AA8" s="6">
        <v>2983801</v>
      </c>
    </row>
    <row r="9" spans="1:27" ht="13.5">
      <c r="A9" s="25" t="s">
        <v>35</v>
      </c>
      <c r="B9" s="24"/>
      <c r="C9" s="6">
        <v>1232708</v>
      </c>
      <c r="D9" s="6"/>
      <c r="E9" s="7">
        <v>1242427</v>
      </c>
      <c r="F9" s="8">
        <v>1652581</v>
      </c>
      <c r="G9" s="8"/>
      <c r="H9" s="8"/>
      <c r="I9" s="8"/>
      <c r="J9" s="8"/>
      <c r="K9" s="8">
        <v>479791</v>
      </c>
      <c r="L9" s="8">
        <v>239973</v>
      </c>
      <c r="M9" s="8">
        <v>119986</v>
      </c>
      <c r="N9" s="8">
        <v>839750</v>
      </c>
      <c r="O9" s="8">
        <v>119986</v>
      </c>
      <c r="P9" s="8">
        <v>119986</v>
      </c>
      <c r="Q9" s="8"/>
      <c r="R9" s="8">
        <v>239972</v>
      </c>
      <c r="S9" s="8"/>
      <c r="T9" s="8"/>
      <c r="U9" s="8"/>
      <c r="V9" s="8"/>
      <c r="W9" s="8">
        <v>1079722</v>
      </c>
      <c r="X9" s="8">
        <v>1239436</v>
      </c>
      <c r="Y9" s="8">
        <v>-159714</v>
      </c>
      <c r="Z9" s="2">
        <v>-12.89</v>
      </c>
      <c r="AA9" s="6">
        <v>1652581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32643</v>
      </c>
      <c r="D11" s="6"/>
      <c r="E11" s="7">
        <v>93480</v>
      </c>
      <c r="F11" s="8">
        <v>67536</v>
      </c>
      <c r="G11" s="8"/>
      <c r="H11" s="8"/>
      <c r="I11" s="8"/>
      <c r="J11" s="8"/>
      <c r="K11" s="8"/>
      <c r="L11" s="8">
        <v>10926</v>
      </c>
      <c r="M11" s="8">
        <v>565</v>
      </c>
      <c r="N11" s="8">
        <v>11491</v>
      </c>
      <c r="O11" s="8"/>
      <c r="P11" s="8"/>
      <c r="Q11" s="8"/>
      <c r="R11" s="8"/>
      <c r="S11" s="8"/>
      <c r="T11" s="8"/>
      <c r="U11" s="8"/>
      <c r="V11" s="8"/>
      <c r="W11" s="8">
        <v>11491</v>
      </c>
      <c r="X11" s="8">
        <v>50652</v>
      </c>
      <c r="Y11" s="8">
        <v>-39161</v>
      </c>
      <c r="Z11" s="2">
        <v>-77.31</v>
      </c>
      <c r="AA11" s="6">
        <v>67536</v>
      </c>
    </row>
    <row r="12" spans="1:27" ht="13.5">
      <c r="A12" s="25" t="s">
        <v>37</v>
      </c>
      <c r="B12" s="29"/>
      <c r="C12" s="6">
        <v>1517713</v>
      </c>
      <c r="D12" s="6"/>
      <c r="E12" s="7">
        <v>500000</v>
      </c>
      <c r="F12" s="8">
        <v>500000</v>
      </c>
      <c r="G12" s="8"/>
      <c r="H12" s="8"/>
      <c r="I12" s="8"/>
      <c r="J12" s="8"/>
      <c r="K12" s="8">
        <v>270001</v>
      </c>
      <c r="L12" s="8">
        <v>49360</v>
      </c>
      <c r="M12" s="8">
        <v>21804</v>
      </c>
      <c r="N12" s="8">
        <v>341165</v>
      </c>
      <c r="O12" s="8"/>
      <c r="P12" s="8">
        <v>77930</v>
      </c>
      <c r="Q12" s="8"/>
      <c r="R12" s="8">
        <v>77930</v>
      </c>
      <c r="S12" s="8"/>
      <c r="T12" s="8"/>
      <c r="U12" s="8"/>
      <c r="V12" s="8"/>
      <c r="W12" s="8">
        <v>419095</v>
      </c>
      <c r="X12" s="8">
        <v>374999</v>
      </c>
      <c r="Y12" s="8">
        <v>44096</v>
      </c>
      <c r="Z12" s="2">
        <v>11.76</v>
      </c>
      <c r="AA12" s="6">
        <v>500000</v>
      </c>
    </row>
    <row r="13" spans="1:27" ht="13.5">
      <c r="A13" s="23" t="s">
        <v>38</v>
      </c>
      <c r="B13" s="29"/>
      <c r="C13" s="6">
        <v>17414364</v>
      </c>
      <c r="D13" s="6"/>
      <c r="E13" s="7">
        <v>12594897</v>
      </c>
      <c r="F13" s="8">
        <v>9594649</v>
      </c>
      <c r="G13" s="8"/>
      <c r="H13" s="8"/>
      <c r="I13" s="8"/>
      <c r="J13" s="8"/>
      <c r="K13" s="8">
        <v>3717592</v>
      </c>
      <c r="L13" s="8">
        <v>2072842</v>
      </c>
      <c r="M13" s="8">
        <v>1043636</v>
      </c>
      <c r="N13" s="8">
        <v>6834070</v>
      </c>
      <c r="O13" s="8">
        <v>1058417</v>
      </c>
      <c r="P13" s="8">
        <v>710447</v>
      </c>
      <c r="Q13" s="8"/>
      <c r="R13" s="8">
        <v>1768864</v>
      </c>
      <c r="S13" s="8"/>
      <c r="T13" s="8"/>
      <c r="U13" s="8"/>
      <c r="V13" s="8"/>
      <c r="W13" s="8">
        <v>8602934</v>
      </c>
      <c r="X13" s="8">
        <v>7195987</v>
      </c>
      <c r="Y13" s="8">
        <v>1406947</v>
      </c>
      <c r="Z13" s="2">
        <v>19.55</v>
      </c>
      <c r="AA13" s="6">
        <v>9594649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120</v>
      </c>
      <c r="D15" s="6"/>
      <c r="E15" s="7">
        <v>100</v>
      </c>
      <c r="F15" s="8">
        <v>100</v>
      </c>
      <c r="G15" s="8"/>
      <c r="H15" s="8"/>
      <c r="I15" s="8"/>
      <c r="J15" s="8"/>
      <c r="K15" s="8">
        <v>27</v>
      </c>
      <c r="L15" s="8"/>
      <c r="M15" s="8"/>
      <c r="N15" s="8">
        <v>27</v>
      </c>
      <c r="O15" s="8"/>
      <c r="P15" s="8">
        <v>334421</v>
      </c>
      <c r="Q15" s="8"/>
      <c r="R15" s="8">
        <v>334421</v>
      </c>
      <c r="S15" s="8"/>
      <c r="T15" s="8"/>
      <c r="U15" s="8"/>
      <c r="V15" s="8"/>
      <c r="W15" s="8">
        <v>334448</v>
      </c>
      <c r="X15" s="8">
        <v>76</v>
      </c>
      <c r="Y15" s="8">
        <v>334372</v>
      </c>
      <c r="Z15" s="2">
        <v>439963.16</v>
      </c>
      <c r="AA15" s="6">
        <v>100</v>
      </c>
    </row>
    <row r="16" spans="1:27" ht="13.5">
      <c r="A16" s="23" t="s">
        <v>41</v>
      </c>
      <c r="B16" s="29"/>
      <c r="C16" s="6"/>
      <c r="D16" s="6"/>
      <c r="E16" s="7">
        <v>10000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2"/>
      <c r="AA16" s="6"/>
    </row>
    <row r="17" spans="1:27" ht="13.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3.5">
      <c r="A18" s="23" t="s">
        <v>43</v>
      </c>
      <c r="B18" s="29"/>
      <c r="C18" s="6">
        <v>140336169</v>
      </c>
      <c r="D18" s="6"/>
      <c r="E18" s="7">
        <v>151082130</v>
      </c>
      <c r="F18" s="8">
        <v>146869690</v>
      </c>
      <c r="G18" s="8"/>
      <c r="H18" s="8"/>
      <c r="I18" s="8"/>
      <c r="J18" s="8"/>
      <c r="K18" s="8">
        <v>63385182</v>
      </c>
      <c r="L18" s="8"/>
      <c r="M18" s="8">
        <v>42647000</v>
      </c>
      <c r="N18" s="8">
        <v>106032182</v>
      </c>
      <c r="O18" s="8">
        <v>-896424</v>
      </c>
      <c r="P18" s="8">
        <v>1489450</v>
      </c>
      <c r="Q18" s="8"/>
      <c r="R18" s="8">
        <v>593026</v>
      </c>
      <c r="S18" s="8"/>
      <c r="T18" s="8"/>
      <c r="U18" s="8"/>
      <c r="V18" s="8"/>
      <c r="W18" s="8">
        <v>106625208</v>
      </c>
      <c r="X18" s="8">
        <v>110152270</v>
      </c>
      <c r="Y18" s="8">
        <v>-3527062</v>
      </c>
      <c r="Z18" s="2">
        <v>-3.2</v>
      </c>
      <c r="AA18" s="6">
        <v>146869690</v>
      </c>
    </row>
    <row r="19" spans="1:27" ht="13.5">
      <c r="A19" s="23" t="s">
        <v>44</v>
      </c>
      <c r="B19" s="29"/>
      <c r="C19" s="6">
        <v>324359</v>
      </c>
      <c r="D19" s="6"/>
      <c r="E19" s="7">
        <v>351911</v>
      </c>
      <c r="F19" s="26">
        <v>326955</v>
      </c>
      <c r="G19" s="26"/>
      <c r="H19" s="26"/>
      <c r="I19" s="26"/>
      <c r="J19" s="26"/>
      <c r="K19" s="26">
        <v>6160997</v>
      </c>
      <c r="L19" s="26">
        <v>4511612</v>
      </c>
      <c r="M19" s="26">
        <v>195975</v>
      </c>
      <c r="N19" s="26">
        <v>10868584</v>
      </c>
      <c r="O19" s="26"/>
      <c r="P19" s="26">
        <v>2285109</v>
      </c>
      <c r="Q19" s="26"/>
      <c r="R19" s="26">
        <v>2285109</v>
      </c>
      <c r="S19" s="26"/>
      <c r="T19" s="26"/>
      <c r="U19" s="26"/>
      <c r="V19" s="26"/>
      <c r="W19" s="26">
        <v>13153693</v>
      </c>
      <c r="X19" s="26">
        <v>245214</v>
      </c>
      <c r="Y19" s="26">
        <v>12908479</v>
      </c>
      <c r="Z19" s="27">
        <v>5264.17</v>
      </c>
      <c r="AA19" s="28">
        <v>326955</v>
      </c>
    </row>
    <row r="20" spans="1:27" ht="13.5">
      <c r="A20" s="23" t="s">
        <v>45</v>
      </c>
      <c r="B20" s="29"/>
      <c r="C20" s="6"/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186043632</v>
      </c>
      <c r="D21" s="33">
        <f t="shared" si="0"/>
        <v>0</v>
      </c>
      <c r="E21" s="34">
        <f t="shared" si="0"/>
        <v>223448876</v>
      </c>
      <c r="F21" s="35">
        <f t="shared" si="0"/>
        <v>188752684</v>
      </c>
      <c r="G21" s="35">
        <f t="shared" si="0"/>
        <v>0</v>
      </c>
      <c r="H21" s="35">
        <f t="shared" si="0"/>
        <v>0</v>
      </c>
      <c r="I21" s="35">
        <f t="shared" si="0"/>
        <v>0</v>
      </c>
      <c r="J21" s="35">
        <f t="shared" si="0"/>
        <v>0</v>
      </c>
      <c r="K21" s="35">
        <f t="shared" si="0"/>
        <v>81326911</v>
      </c>
      <c r="L21" s="35">
        <f t="shared" si="0"/>
        <v>10758401</v>
      </c>
      <c r="M21" s="35">
        <f t="shared" si="0"/>
        <v>45526983</v>
      </c>
      <c r="N21" s="35">
        <f t="shared" si="0"/>
        <v>137612295</v>
      </c>
      <c r="O21" s="35">
        <f t="shared" si="0"/>
        <v>1762078</v>
      </c>
      <c r="P21" s="35">
        <f t="shared" si="0"/>
        <v>87154204</v>
      </c>
      <c r="Q21" s="35">
        <f t="shared" si="0"/>
        <v>0</v>
      </c>
      <c r="R21" s="35">
        <f t="shared" si="0"/>
        <v>88916282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226528577</v>
      </c>
      <c r="X21" s="35">
        <f t="shared" si="0"/>
        <v>141564514</v>
      </c>
      <c r="Y21" s="35">
        <f t="shared" si="0"/>
        <v>84964063</v>
      </c>
      <c r="Z21" s="36">
        <f>+IF(X21&lt;&gt;0,+(Y21/X21)*100,0)</f>
        <v>60.017910279408014</v>
      </c>
      <c r="AA21" s="33">
        <f>SUM(AA5:AA20)</f>
        <v>188752684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69017492</v>
      </c>
      <c r="D24" s="6"/>
      <c r="E24" s="7">
        <v>82577424</v>
      </c>
      <c r="F24" s="8">
        <v>65916446</v>
      </c>
      <c r="G24" s="8"/>
      <c r="H24" s="8"/>
      <c r="I24" s="8"/>
      <c r="J24" s="8"/>
      <c r="K24" s="8">
        <v>20562797</v>
      </c>
      <c r="L24" s="8">
        <v>8519496</v>
      </c>
      <c r="M24" s="8">
        <v>5372245</v>
      </c>
      <c r="N24" s="8">
        <v>34454538</v>
      </c>
      <c r="O24" s="8">
        <v>4207759</v>
      </c>
      <c r="P24" s="8">
        <v>6296190</v>
      </c>
      <c r="Q24" s="8"/>
      <c r="R24" s="8">
        <v>10503949</v>
      </c>
      <c r="S24" s="8"/>
      <c r="T24" s="8"/>
      <c r="U24" s="8"/>
      <c r="V24" s="8"/>
      <c r="W24" s="8">
        <v>44958487</v>
      </c>
      <c r="X24" s="8">
        <v>49437326</v>
      </c>
      <c r="Y24" s="8">
        <v>-4478839</v>
      </c>
      <c r="Z24" s="2">
        <v>-9.06</v>
      </c>
      <c r="AA24" s="6">
        <v>65916446</v>
      </c>
    </row>
    <row r="25" spans="1:27" ht="13.5">
      <c r="A25" s="25" t="s">
        <v>49</v>
      </c>
      <c r="B25" s="24"/>
      <c r="C25" s="6">
        <v>11554688</v>
      </c>
      <c r="D25" s="6"/>
      <c r="E25" s="7">
        <v>11881098</v>
      </c>
      <c r="F25" s="8">
        <v>12776412</v>
      </c>
      <c r="G25" s="8"/>
      <c r="H25" s="8"/>
      <c r="I25" s="8"/>
      <c r="J25" s="8"/>
      <c r="K25" s="8">
        <v>3923714</v>
      </c>
      <c r="L25" s="8">
        <v>1030688</v>
      </c>
      <c r="M25" s="8">
        <v>1105218</v>
      </c>
      <c r="N25" s="8">
        <v>6059620</v>
      </c>
      <c r="O25" s="8">
        <v>937227</v>
      </c>
      <c r="P25" s="8">
        <v>1313428</v>
      </c>
      <c r="Q25" s="8"/>
      <c r="R25" s="8">
        <v>2250655</v>
      </c>
      <c r="S25" s="8"/>
      <c r="T25" s="8"/>
      <c r="U25" s="8"/>
      <c r="V25" s="8"/>
      <c r="W25" s="8">
        <v>8310275</v>
      </c>
      <c r="X25" s="8">
        <v>9582306</v>
      </c>
      <c r="Y25" s="8">
        <v>-1272031</v>
      </c>
      <c r="Z25" s="2">
        <v>-13.27</v>
      </c>
      <c r="AA25" s="6">
        <v>12776412</v>
      </c>
    </row>
    <row r="26" spans="1:27" ht="13.5">
      <c r="A26" s="25" t="s">
        <v>50</v>
      </c>
      <c r="B26" s="24"/>
      <c r="C26" s="6"/>
      <c r="D26" s="6"/>
      <c r="E26" s="7">
        <v>14404909</v>
      </c>
      <c r="F26" s="8">
        <v>10045095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7533822</v>
      </c>
      <c r="Y26" s="8">
        <v>-7533822</v>
      </c>
      <c r="Z26" s="2">
        <v>-100</v>
      </c>
      <c r="AA26" s="6">
        <v>10045095</v>
      </c>
    </row>
    <row r="27" spans="1:27" ht="13.5">
      <c r="A27" s="25" t="s">
        <v>51</v>
      </c>
      <c r="B27" s="24"/>
      <c r="C27" s="6"/>
      <c r="D27" s="6"/>
      <c r="E27" s="7">
        <v>13833046</v>
      </c>
      <c r="F27" s="8">
        <v>13833046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>
        <v>10374784</v>
      </c>
      <c r="Y27" s="8">
        <v>-10374784</v>
      </c>
      <c r="Z27" s="2">
        <v>-100</v>
      </c>
      <c r="AA27" s="6">
        <v>13833046</v>
      </c>
    </row>
    <row r="28" spans="1:27" ht="13.5">
      <c r="A28" s="25" t="s">
        <v>52</v>
      </c>
      <c r="B28" s="24"/>
      <c r="C28" s="6">
        <v>201187</v>
      </c>
      <c r="D28" s="6"/>
      <c r="E28" s="7">
        <v>195863</v>
      </c>
      <c r="F28" s="8">
        <v>196363</v>
      </c>
      <c r="G28" s="8"/>
      <c r="H28" s="8"/>
      <c r="I28" s="8"/>
      <c r="J28" s="8"/>
      <c r="K28" s="8">
        <v>123800</v>
      </c>
      <c r="L28" s="8"/>
      <c r="M28" s="8">
        <v>4213</v>
      </c>
      <c r="N28" s="8">
        <v>128013</v>
      </c>
      <c r="O28" s="8">
        <v>112792</v>
      </c>
      <c r="P28" s="8">
        <v>23668</v>
      </c>
      <c r="Q28" s="8"/>
      <c r="R28" s="8">
        <v>136460</v>
      </c>
      <c r="S28" s="8"/>
      <c r="T28" s="8"/>
      <c r="U28" s="8"/>
      <c r="V28" s="8"/>
      <c r="W28" s="8">
        <v>264473</v>
      </c>
      <c r="X28" s="8">
        <v>147271</v>
      </c>
      <c r="Y28" s="8">
        <v>117202</v>
      </c>
      <c r="Z28" s="2">
        <v>79.58</v>
      </c>
      <c r="AA28" s="6">
        <v>196363</v>
      </c>
    </row>
    <row r="29" spans="1:27" ht="13.5">
      <c r="A29" s="25" t="s">
        <v>53</v>
      </c>
      <c r="B29" s="24"/>
      <c r="C29" s="6">
        <v>11866854</v>
      </c>
      <c r="D29" s="6"/>
      <c r="E29" s="7">
        <v>14291199</v>
      </c>
      <c r="F29" s="8">
        <v>14291200</v>
      </c>
      <c r="G29" s="8"/>
      <c r="H29" s="8"/>
      <c r="I29" s="8"/>
      <c r="J29" s="8"/>
      <c r="K29" s="8">
        <v>3251693</v>
      </c>
      <c r="L29" s="8">
        <v>1946077</v>
      </c>
      <c r="M29" s="8">
        <v>494258</v>
      </c>
      <c r="N29" s="8">
        <v>5692028</v>
      </c>
      <c r="O29" s="8">
        <v>733917</v>
      </c>
      <c r="P29" s="8">
        <v>1335209</v>
      </c>
      <c r="Q29" s="8"/>
      <c r="R29" s="8">
        <v>2069126</v>
      </c>
      <c r="S29" s="8"/>
      <c r="T29" s="8"/>
      <c r="U29" s="8"/>
      <c r="V29" s="8"/>
      <c r="W29" s="8">
        <v>7761154</v>
      </c>
      <c r="X29" s="8">
        <v>10718401</v>
      </c>
      <c r="Y29" s="8">
        <v>-2957247</v>
      </c>
      <c r="Z29" s="2">
        <v>-27.59</v>
      </c>
      <c r="AA29" s="6">
        <v>14291200</v>
      </c>
    </row>
    <row r="30" spans="1:27" ht="13.5">
      <c r="A30" s="25" t="s">
        <v>54</v>
      </c>
      <c r="B30" s="24"/>
      <c r="C30" s="6">
        <v>4859905</v>
      </c>
      <c r="D30" s="6"/>
      <c r="E30" s="7">
        <v>7005820</v>
      </c>
      <c r="F30" s="8">
        <v>6923239</v>
      </c>
      <c r="G30" s="8"/>
      <c r="H30" s="8"/>
      <c r="I30" s="8"/>
      <c r="J30" s="8"/>
      <c r="K30" s="8">
        <v>1331790</v>
      </c>
      <c r="L30" s="8">
        <v>63575</v>
      </c>
      <c r="M30" s="8">
        <v>642364</v>
      </c>
      <c r="N30" s="8">
        <v>2037729</v>
      </c>
      <c r="O30" s="8">
        <v>361611</v>
      </c>
      <c r="P30" s="8">
        <v>461096</v>
      </c>
      <c r="Q30" s="8"/>
      <c r="R30" s="8">
        <v>822707</v>
      </c>
      <c r="S30" s="8"/>
      <c r="T30" s="8"/>
      <c r="U30" s="8"/>
      <c r="V30" s="8"/>
      <c r="W30" s="8">
        <v>2860436</v>
      </c>
      <c r="X30" s="8">
        <v>5192452</v>
      </c>
      <c r="Y30" s="8">
        <v>-2332016</v>
      </c>
      <c r="Z30" s="2">
        <v>-44.91</v>
      </c>
      <c r="AA30" s="6">
        <v>6923239</v>
      </c>
    </row>
    <row r="31" spans="1:27" ht="13.5">
      <c r="A31" s="25" t="s">
        <v>55</v>
      </c>
      <c r="B31" s="24"/>
      <c r="C31" s="6">
        <v>27782903</v>
      </c>
      <c r="D31" s="6"/>
      <c r="E31" s="7">
        <v>27583829</v>
      </c>
      <c r="F31" s="8">
        <v>33493105</v>
      </c>
      <c r="G31" s="8"/>
      <c r="H31" s="8"/>
      <c r="I31" s="8"/>
      <c r="J31" s="8"/>
      <c r="K31" s="8">
        <v>8483237</v>
      </c>
      <c r="L31" s="8">
        <v>14294507</v>
      </c>
      <c r="M31" s="8">
        <v>5523448</v>
      </c>
      <c r="N31" s="8">
        <v>28301192</v>
      </c>
      <c r="O31" s="8">
        <v>2397565</v>
      </c>
      <c r="P31" s="8">
        <v>85589502</v>
      </c>
      <c r="Q31" s="8"/>
      <c r="R31" s="8">
        <v>87987067</v>
      </c>
      <c r="S31" s="8"/>
      <c r="T31" s="8"/>
      <c r="U31" s="8"/>
      <c r="V31" s="8"/>
      <c r="W31" s="8">
        <v>116288259</v>
      </c>
      <c r="X31" s="8">
        <v>25119826</v>
      </c>
      <c r="Y31" s="8">
        <v>91168433</v>
      </c>
      <c r="Z31" s="2">
        <v>362.93</v>
      </c>
      <c r="AA31" s="6">
        <v>33493105</v>
      </c>
    </row>
    <row r="32" spans="1:27" ht="13.5">
      <c r="A32" s="25" t="s">
        <v>43</v>
      </c>
      <c r="B32" s="24"/>
      <c r="C32" s="6">
        <v>13143038</v>
      </c>
      <c r="D32" s="6"/>
      <c r="E32" s="7">
        <v>200000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2"/>
      <c r="AA32" s="6"/>
    </row>
    <row r="33" spans="1:27" ht="13.5">
      <c r="A33" s="25" t="s">
        <v>56</v>
      </c>
      <c r="B33" s="24"/>
      <c r="C33" s="6">
        <v>31329208</v>
      </c>
      <c r="D33" s="6"/>
      <c r="E33" s="7">
        <v>37942756</v>
      </c>
      <c r="F33" s="8">
        <v>34745970</v>
      </c>
      <c r="G33" s="8"/>
      <c r="H33" s="8"/>
      <c r="I33" s="8"/>
      <c r="J33" s="8"/>
      <c r="K33" s="8">
        <v>11864320</v>
      </c>
      <c r="L33" s="8">
        <v>2354734</v>
      </c>
      <c r="M33" s="8">
        <v>2377839</v>
      </c>
      <c r="N33" s="8">
        <v>16596893</v>
      </c>
      <c r="O33" s="8">
        <v>1943147</v>
      </c>
      <c r="P33" s="8">
        <v>4210407</v>
      </c>
      <c r="Q33" s="8"/>
      <c r="R33" s="8">
        <v>6153554</v>
      </c>
      <c r="S33" s="8"/>
      <c r="T33" s="8"/>
      <c r="U33" s="8"/>
      <c r="V33" s="8"/>
      <c r="W33" s="8">
        <v>22750447</v>
      </c>
      <c r="X33" s="8">
        <v>26059467</v>
      </c>
      <c r="Y33" s="8">
        <v>-3309020</v>
      </c>
      <c r="Z33" s="2">
        <v>-12.7</v>
      </c>
      <c r="AA33" s="6">
        <v>34745970</v>
      </c>
    </row>
    <row r="34" spans="1:27" ht="13.5">
      <c r="A34" s="23" t="s">
        <v>57</v>
      </c>
      <c r="B34" s="29"/>
      <c r="C34" s="6"/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169755275</v>
      </c>
      <c r="D35" s="33">
        <f>SUM(D24:D34)</f>
        <v>0</v>
      </c>
      <c r="E35" s="34">
        <f t="shared" si="1"/>
        <v>209915944</v>
      </c>
      <c r="F35" s="35">
        <f t="shared" si="1"/>
        <v>192220876</v>
      </c>
      <c r="G35" s="35">
        <f t="shared" si="1"/>
        <v>0</v>
      </c>
      <c r="H35" s="35">
        <f t="shared" si="1"/>
        <v>0</v>
      </c>
      <c r="I35" s="35">
        <f t="shared" si="1"/>
        <v>0</v>
      </c>
      <c r="J35" s="35">
        <f t="shared" si="1"/>
        <v>0</v>
      </c>
      <c r="K35" s="35">
        <f t="shared" si="1"/>
        <v>49541351</v>
      </c>
      <c r="L35" s="35">
        <f t="shared" si="1"/>
        <v>28209077</v>
      </c>
      <c r="M35" s="35">
        <f t="shared" si="1"/>
        <v>15519585</v>
      </c>
      <c r="N35" s="35">
        <f t="shared" si="1"/>
        <v>93270013</v>
      </c>
      <c r="O35" s="35">
        <f t="shared" si="1"/>
        <v>10694018</v>
      </c>
      <c r="P35" s="35">
        <f t="shared" si="1"/>
        <v>99229500</v>
      </c>
      <c r="Q35" s="35">
        <f t="shared" si="1"/>
        <v>0</v>
      </c>
      <c r="R35" s="35">
        <f t="shared" si="1"/>
        <v>109923518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203193531</v>
      </c>
      <c r="X35" s="35">
        <f t="shared" si="1"/>
        <v>144165655</v>
      </c>
      <c r="Y35" s="35">
        <f t="shared" si="1"/>
        <v>59027876</v>
      </c>
      <c r="Z35" s="36">
        <f>+IF(X35&lt;&gt;0,+(Y35/X35)*100,0)</f>
        <v>40.944478766457934</v>
      </c>
      <c r="AA35" s="33">
        <f>SUM(AA24:AA34)</f>
        <v>192220876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16288357</v>
      </c>
      <c r="D37" s="46">
        <f>+D21-D35</f>
        <v>0</v>
      </c>
      <c r="E37" s="47">
        <f t="shared" si="2"/>
        <v>13532932</v>
      </c>
      <c r="F37" s="48">
        <f t="shared" si="2"/>
        <v>-3468192</v>
      </c>
      <c r="G37" s="48">
        <f t="shared" si="2"/>
        <v>0</v>
      </c>
      <c r="H37" s="48">
        <f t="shared" si="2"/>
        <v>0</v>
      </c>
      <c r="I37" s="48">
        <f t="shared" si="2"/>
        <v>0</v>
      </c>
      <c r="J37" s="48">
        <f t="shared" si="2"/>
        <v>0</v>
      </c>
      <c r="K37" s="48">
        <f t="shared" si="2"/>
        <v>31785560</v>
      </c>
      <c r="L37" s="48">
        <f t="shared" si="2"/>
        <v>-17450676</v>
      </c>
      <c r="M37" s="48">
        <f t="shared" si="2"/>
        <v>30007398</v>
      </c>
      <c r="N37" s="48">
        <f t="shared" si="2"/>
        <v>44342282</v>
      </c>
      <c r="O37" s="48">
        <f t="shared" si="2"/>
        <v>-8931940</v>
      </c>
      <c r="P37" s="48">
        <f t="shared" si="2"/>
        <v>-12075296</v>
      </c>
      <c r="Q37" s="48">
        <f t="shared" si="2"/>
        <v>0</v>
      </c>
      <c r="R37" s="48">
        <f t="shared" si="2"/>
        <v>-21007236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23335046</v>
      </c>
      <c r="X37" s="48">
        <f>IF(F21=F35,0,X21-X35)</f>
        <v>-2601141</v>
      </c>
      <c r="Y37" s="48">
        <f t="shared" si="2"/>
        <v>25936187</v>
      </c>
      <c r="Z37" s="49">
        <f>+IF(X37&lt;&gt;0,+(Y37/X37)*100,0)</f>
        <v>-997.1080768016805</v>
      </c>
      <c r="AA37" s="46">
        <f>+AA21-AA35</f>
        <v>-3468192</v>
      </c>
    </row>
    <row r="38" spans="1:27" ht="22.5" customHeight="1">
      <c r="A38" s="50" t="s">
        <v>60</v>
      </c>
      <c r="B38" s="29"/>
      <c r="C38" s="6">
        <v>108613487</v>
      </c>
      <c r="D38" s="6"/>
      <c r="E38" s="7">
        <v>107023749</v>
      </c>
      <c r="F38" s="8">
        <v>107023750</v>
      </c>
      <c r="G38" s="8"/>
      <c r="H38" s="8"/>
      <c r="I38" s="8"/>
      <c r="J38" s="8"/>
      <c r="K38" s="8">
        <v>28007000</v>
      </c>
      <c r="L38" s="8">
        <v>25000000</v>
      </c>
      <c r="M38" s="8">
        <v>24010000</v>
      </c>
      <c r="N38" s="8">
        <v>77017000</v>
      </c>
      <c r="O38" s="8"/>
      <c r="P38" s="8"/>
      <c r="Q38" s="8"/>
      <c r="R38" s="8"/>
      <c r="S38" s="8"/>
      <c r="T38" s="8"/>
      <c r="U38" s="8"/>
      <c r="V38" s="8"/>
      <c r="W38" s="8">
        <v>77017000</v>
      </c>
      <c r="X38" s="8">
        <v>80267812</v>
      </c>
      <c r="Y38" s="8">
        <v>-3250812</v>
      </c>
      <c r="Z38" s="2">
        <v>-4.05</v>
      </c>
      <c r="AA38" s="6">
        <v>107023750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124901844</v>
      </c>
      <c r="D41" s="56">
        <f>SUM(D37:D40)</f>
        <v>0</v>
      </c>
      <c r="E41" s="57">
        <f t="shared" si="3"/>
        <v>120556681</v>
      </c>
      <c r="F41" s="58">
        <f t="shared" si="3"/>
        <v>103555558</v>
      </c>
      <c r="G41" s="58">
        <f t="shared" si="3"/>
        <v>0</v>
      </c>
      <c r="H41" s="58">
        <f t="shared" si="3"/>
        <v>0</v>
      </c>
      <c r="I41" s="58">
        <f t="shared" si="3"/>
        <v>0</v>
      </c>
      <c r="J41" s="58">
        <f t="shared" si="3"/>
        <v>0</v>
      </c>
      <c r="K41" s="58">
        <f t="shared" si="3"/>
        <v>59792560</v>
      </c>
      <c r="L41" s="58">
        <f t="shared" si="3"/>
        <v>7549324</v>
      </c>
      <c r="M41" s="58">
        <f t="shared" si="3"/>
        <v>54017398</v>
      </c>
      <c r="N41" s="58">
        <f t="shared" si="3"/>
        <v>121359282</v>
      </c>
      <c r="O41" s="58">
        <f t="shared" si="3"/>
        <v>-8931940</v>
      </c>
      <c r="P41" s="58">
        <f t="shared" si="3"/>
        <v>-12075296</v>
      </c>
      <c r="Q41" s="58">
        <f t="shared" si="3"/>
        <v>0</v>
      </c>
      <c r="R41" s="58">
        <f t="shared" si="3"/>
        <v>-21007236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100352046</v>
      </c>
      <c r="X41" s="58">
        <f t="shared" si="3"/>
        <v>77666671</v>
      </c>
      <c r="Y41" s="58">
        <f t="shared" si="3"/>
        <v>22685375</v>
      </c>
      <c r="Z41" s="59">
        <f>+IF(X41&lt;&gt;0,+(Y41/X41)*100,0)</f>
        <v>29.208635709389423</v>
      </c>
      <c r="AA41" s="56">
        <f>SUM(AA37:AA40)</f>
        <v>103555558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124901844</v>
      </c>
      <c r="D43" s="64">
        <f>+D41-D42</f>
        <v>0</v>
      </c>
      <c r="E43" s="65">
        <f t="shared" si="4"/>
        <v>120556681</v>
      </c>
      <c r="F43" s="66">
        <f t="shared" si="4"/>
        <v>103555558</v>
      </c>
      <c r="G43" s="66">
        <f t="shared" si="4"/>
        <v>0</v>
      </c>
      <c r="H43" s="66">
        <f t="shared" si="4"/>
        <v>0</v>
      </c>
      <c r="I43" s="66">
        <f t="shared" si="4"/>
        <v>0</v>
      </c>
      <c r="J43" s="66">
        <f t="shared" si="4"/>
        <v>0</v>
      </c>
      <c r="K43" s="66">
        <f t="shared" si="4"/>
        <v>59792560</v>
      </c>
      <c r="L43" s="66">
        <f t="shared" si="4"/>
        <v>7549324</v>
      </c>
      <c r="M43" s="66">
        <f t="shared" si="4"/>
        <v>54017398</v>
      </c>
      <c r="N43" s="66">
        <f t="shared" si="4"/>
        <v>121359282</v>
      </c>
      <c r="O43" s="66">
        <f t="shared" si="4"/>
        <v>-8931940</v>
      </c>
      <c r="P43" s="66">
        <f t="shared" si="4"/>
        <v>-12075296</v>
      </c>
      <c r="Q43" s="66">
        <f t="shared" si="4"/>
        <v>0</v>
      </c>
      <c r="R43" s="66">
        <f t="shared" si="4"/>
        <v>-21007236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100352046</v>
      </c>
      <c r="X43" s="66">
        <f t="shared" si="4"/>
        <v>77666671</v>
      </c>
      <c r="Y43" s="66">
        <f t="shared" si="4"/>
        <v>22685375</v>
      </c>
      <c r="Z43" s="67">
        <f>+IF(X43&lt;&gt;0,+(Y43/X43)*100,0)</f>
        <v>29.208635709389423</v>
      </c>
      <c r="AA43" s="64">
        <f>+AA41-AA42</f>
        <v>103555558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124901844</v>
      </c>
      <c r="D45" s="56">
        <f>SUM(D43:D44)</f>
        <v>0</v>
      </c>
      <c r="E45" s="57">
        <f t="shared" si="5"/>
        <v>120556681</v>
      </c>
      <c r="F45" s="58">
        <f t="shared" si="5"/>
        <v>103555558</v>
      </c>
      <c r="G45" s="58">
        <f t="shared" si="5"/>
        <v>0</v>
      </c>
      <c r="H45" s="58">
        <f t="shared" si="5"/>
        <v>0</v>
      </c>
      <c r="I45" s="58">
        <f t="shared" si="5"/>
        <v>0</v>
      </c>
      <c r="J45" s="58">
        <f t="shared" si="5"/>
        <v>0</v>
      </c>
      <c r="K45" s="58">
        <f t="shared" si="5"/>
        <v>59792560</v>
      </c>
      <c r="L45" s="58">
        <f t="shared" si="5"/>
        <v>7549324</v>
      </c>
      <c r="M45" s="58">
        <f t="shared" si="5"/>
        <v>54017398</v>
      </c>
      <c r="N45" s="58">
        <f t="shared" si="5"/>
        <v>121359282</v>
      </c>
      <c r="O45" s="58">
        <f t="shared" si="5"/>
        <v>-8931940</v>
      </c>
      <c r="P45" s="58">
        <f t="shared" si="5"/>
        <v>-12075296</v>
      </c>
      <c r="Q45" s="58">
        <f t="shared" si="5"/>
        <v>0</v>
      </c>
      <c r="R45" s="58">
        <f t="shared" si="5"/>
        <v>-21007236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100352046</v>
      </c>
      <c r="X45" s="58">
        <f t="shared" si="5"/>
        <v>77666671</v>
      </c>
      <c r="Y45" s="58">
        <f t="shared" si="5"/>
        <v>22685375</v>
      </c>
      <c r="Z45" s="59">
        <f>+IF(X45&lt;&gt;0,+(Y45/X45)*100,0)</f>
        <v>29.208635709389423</v>
      </c>
      <c r="AA45" s="56">
        <f>SUM(AA43:AA44)</f>
        <v>103555558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124901844</v>
      </c>
      <c r="D47" s="71">
        <f>SUM(D45:D46)</f>
        <v>0</v>
      </c>
      <c r="E47" s="72">
        <f t="shared" si="6"/>
        <v>120556681</v>
      </c>
      <c r="F47" s="73">
        <f t="shared" si="6"/>
        <v>103555558</v>
      </c>
      <c r="G47" s="73">
        <f t="shared" si="6"/>
        <v>0</v>
      </c>
      <c r="H47" s="74">
        <f t="shared" si="6"/>
        <v>0</v>
      </c>
      <c r="I47" s="74">
        <f t="shared" si="6"/>
        <v>0</v>
      </c>
      <c r="J47" s="74">
        <f t="shared" si="6"/>
        <v>0</v>
      </c>
      <c r="K47" s="74">
        <f t="shared" si="6"/>
        <v>59792560</v>
      </c>
      <c r="L47" s="74">
        <f t="shared" si="6"/>
        <v>7549324</v>
      </c>
      <c r="M47" s="73">
        <f t="shared" si="6"/>
        <v>54017398</v>
      </c>
      <c r="N47" s="73">
        <f t="shared" si="6"/>
        <v>121359282</v>
      </c>
      <c r="O47" s="74">
        <f t="shared" si="6"/>
        <v>-8931940</v>
      </c>
      <c r="P47" s="74">
        <f t="shared" si="6"/>
        <v>-12075296</v>
      </c>
      <c r="Q47" s="74">
        <f t="shared" si="6"/>
        <v>0</v>
      </c>
      <c r="R47" s="74">
        <f t="shared" si="6"/>
        <v>-21007236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100352046</v>
      </c>
      <c r="X47" s="74">
        <f t="shared" si="6"/>
        <v>77666671</v>
      </c>
      <c r="Y47" s="74">
        <f t="shared" si="6"/>
        <v>22685375</v>
      </c>
      <c r="Z47" s="75">
        <f>+IF(X47&lt;&gt;0,+(Y47/X47)*100,0)</f>
        <v>29.208635709389423</v>
      </c>
      <c r="AA47" s="76">
        <f>SUM(AA45:AA46)</f>
        <v>103555558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87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101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12655079</v>
      </c>
      <c r="D5" s="6"/>
      <c r="E5" s="7">
        <v>31967359</v>
      </c>
      <c r="F5" s="8">
        <v>37898825</v>
      </c>
      <c r="G5" s="8">
        <v>35407791</v>
      </c>
      <c r="H5" s="8">
        <v>-113307</v>
      </c>
      <c r="I5" s="8">
        <v>-113307</v>
      </c>
      <c r="J5" s="8">
        <v>35181177</v>
      </c>
      <c r="K5" s="8"/>
      <c r="L5" s="8">
        <v>-177</v>
      </c>
      <c r="M5" s="8">
        <v>-3021</v>
      </c>
      <c r="N5" s="8">
        <v>-3198</v>
      </c>
      <c r="O5" s="8"/>
      <c r="P5" s="8"/>
      <c r="Q5" s="8"/>
      <c r="R5" s="8"/>
      <c r="S5" s="8"/>
      <c r="T5" s="8"/>
      <c r="U5" s="8"/>
      <c r="V5" s="8"/>
      <c r="W5" s="8">
        <v>35177979</v>
      </c>
      <c r="X5" s="8">
        <v>38091116</v>
      </c>
      <c r="Y5" s="8">
        <v>-2913137</v>
      </c>
      <c r="Z5" s="2">
        <v>-7.65</v>
      </c>
      <c r="AA5" s="6">
        <v>37898825</v>
      </c>
    </row>
    <row r="6" spans="1:27" ht="13.5">
      <c r="A6" s="23" t="s">
        <v>32</v>
      </c>
      <c r="B6" s="24"/>
      <c r="C6" s="6">
        <v>40290397</v>
      </c>
      <c r="D6" s="6"/>
      <c r="E6" s="7">
        <v>43063422</v>
      </c>
      <c r="F6" s="8">
        <v>43063422</v>
      </c>
      <c r="G6" s="8">
        <v>3573651</v>
      </c>
      <c r="H6" s="8">
        <v>2410297</v>
      </c>
      <c r="I6" s="8">
        <v>2410297</v>
      </c>
      <c r="J6" s="8">
        <v>8394245</v>
      </c>
      <c r="K6" s="8">
        <v>6053</v>
      </c>
      <c r="L6" s="8">
        <v>45466</v>
      </c>
      <c r="M6" s="8">
        <v>15180</v>
      </c>
      <c r="N6" s="8">
        <v>66699</v>
      </c>
      <c r="O6" s="8"/>
      <c r="P6" s="8"/>
      <c r="Q6" s="8"/>
      <c r="R6" s="8"/>
      <c r="S6" s="8"/>
      <c r="T6" s="8"/>
      <c r="U6" s="8"/>
      <c r="V6" s="8"/>
      <c r="W6" s="8">
        <v>8460944</v>
      </c>
      <c r="X6" s="8">
        <v>32297563</v>
      </c>
      <c r="Y6" s="8">
        <v>-23836619</v>
      </c>
      <c r="Z6" s="2">
        <v>-73.8</v>
      </c>
      <c r="AA6" s="6">
        <v>43063422</v>
      </c>
    </row>
    <row r="7" spans="1:27" ht="13.5">
      <c r="A7" s="25" t="s">
        <v>33</v>
      </c>
      <c r="B7" s="24"/>
      <c r="C7" s="6">
        <v>22678785</v>
      </c>
      <c r="D7" s="6"/>
      <c r="E7" s="7">
        <v>26265699</v>
      </c>
      <c r="F7" s="8">
        <v>26265699</v>
      </c>
      <c r="G7" s="8">
        <v>2417546</v>
      </c>
      <c r="H7" s="8">
        <v>1815693</v>
      </c>
      <c r="I7" s="8">
        <v>1815693</v>
      </c>
      <c r="J7" s="8">
        <v>6048932</v>
      </c>
      <c r="K7" s="8">
        <v>9412</v>
      </c>
      <c r="L7" s="8">
        <v>8129</v>
      </c>
      <c r="M7" s="8">
        <v>12888</v>
      </c>
      <c r="N7" s="8">
        <v>30429</v>
      </c>
      <c r="O7" s="8"/>
      <c r="P7" s="8"/>
      <c r="Q7" s="8"/>
      <c r="R7" s="8"/>
      <c r="S7" s="8"/>
      <c r="T7" s="8"/>
      <c r="U7" s="8"/>
      <c r="V7" s="8"/>
      <c r="W7" s="8">
        <v>6079361</v>
      </c>
      <c r="X7" s="8">
        <v>19699277</v>
      </c>
      <c r="Y7" s="8">
        <v>-13619916</v>
      </c>
      <c r="Z7" s="2">
        <v>-69.14</v>
      </c>
      <c r="AA7" s="6">
        <v>26265699</v>
      </c>
    </row>
    <row r="8" spans="1:27" ht="13.5">
      <c r="A8" s="25" t="s">
        <v>34</v>
      </c>
      <c r="B8" s="24"/>
      <c r="C8" s="6">
        <v>8753749</v>
      </c>
      <c r="D8" s="6"/>
      <c r="E8" s="7">
        <v>6151847</v>
      </c>
      <c r="F8" s="8">
        <v>6151847</v>
      </c>
      <c r="G8" s="8">
        <v>775638</v>
      </c>
      <c r="H8" s="8">
        <v>250957</v>
      </c>
      <c r="I8" s="8">
        <v>250957</v>
      </c>
      <c r="J8" s="8">
        <v>1277552</v>
      </c>
      <c r="K8" s="8">
        <v>1227</v>
      </c>
      <c r="L8" s="8">
        <v>2246</v>
      </c>
      <c r="M8" s="8">
        <v>2008</v>
      </c>
      <c r="N8" s="8">
        <v>5481</v>
      </c>
      <c r="O8" s="8"/>
      <c r="P8" s="8"/>
      <c r="Q8" s="8"/>
      <c r="R8" s="8"/>
      <c r="S8" s="8"/>
      <c r="T8" s="8"/>
      <c r="U8" s="8"/>
      <c r="V8" s="8"/>
      <c r="W8" s="8">
        <v>1283033</v>
      </c>
      <c r="X8" s="8">
        <v>4613880</v>
      </c>
      <c r="Y8" s="8">
        <v>-3330847</v>
      </c>
      <c r="Z8" s="2">
        <v>-72.19</v>
      </c>
      <c r="AA8" s="6">
        <v>6151847</v>
      </c>
    </row>
    <row r="9" spans="1:27" ht="13.5">
      <c r="A9" s="25" t="s">
        <v>35</v>
      </c>
      <c r="B9" s="24"/>
      <c r="C9" s="6">
        <v>6858929</v>
      </c>
      <c r="D9" s="6"/>
      <c r="E9" s="7">
        <v>4683829</v>
      </c>
      <c r="F9" s="8">
        <v>4683829</v>
      </c>
      <c r="G9" s="8">
        <v>613520</v>
      </c>
      <c r="H9" s="8">
        <v>103065</v>
      </c>
      <c r="I9" s="8">
        <v>103065</v>
      </c>
      <c r="J9" s="8">
        <v>819650</v>
      </c>
      <c r="K9" s="8">
        <v>976</v>
      </c>
      <c r="L9" s="8">
        <v>2536</v>
      </c>
      <c r="M9" s="8">
        <v>654</v>
      </c>
      <c r="N9" s="8">
        <v>4166</v>
      </c>
      <c r="O9" s="8"/>
      <c r="P9" s="8"/>
      <c r="Q9" s="8"/>
      <c r="R9" s="8"/>
      <c r="S9" s="8"/>
      <c r="T9" s="8"/>
      <c r="U9" s="8"/>
      <c r="V9" s="8"/>
      <c r="W9" s="8">
        <v>823816</v>
      </c>
      <c r="X9" s="8">
        <v>3512880</v>
      </c>
      <c r="Y9" s="8">
        <v>-2689064</v>
      </c>
      <c r="Z9" s="2">
        <v>-76.55</v>
      </c>
      <c r="AA9" s="6">
        <v>4683829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489399</v>
      </c>
      <c r="D11" s="6"/>
      <c r="E11" s="7">
        <v>510093</v>
      </c>
      <c r="F11" s="8">
        <v>510093</v>
      </c>
      <c r="G11" s="8">
        <v>60485</v>
      </c>
      <c r="H11" s="8">
        <v>34014</v>
      </c>
      <c r="I11" s="8">
        <v>34014</v>
      </c>
      <c r="J11" s="8">
        <v>128513</v>
      </c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>
        <v>128513</v>
      </c>
      <c r="X11" s="8">
        <v>382437</v>
      </c>
      <c r="Y11" s="8">
        <v>-253924</v>
      </c>
      <c r="Z11" s="2">
        <v>-66.4</v>
      </c>
      <c r="AA11" s="6">
        <v>510093</v>
      </c>
    </row>
    <row r="12" spans="1:27" ht="13.5">
      <c r="A12" s="25" t="s">
        <v>37</v>
      </c>
      <c r="B12" s="29"/>
      <c r="C12" s="6">
        <v>322755</v>
      </c>
      <c r="D12" s="6"/>
      <c r="E12" s="7">
        <v>300000</v>
      </c>
      <c r="F12" s="8">
        <v>300000</v>
      </c>
      <c r="G12" s="8">
        <v>49629</v>
      </c>
      <c r="H12" s="8">
        <v>5550</v>
      </c>
      <c r="I12" s="8">
        <v>5550</v>
      </c>
      <c r="J12" s="8">
        <v>60729</v>
      </c>
      <c r="K12" s="8">
        <v>9636</v>
      </c>
      <c r="L12" s="8"/>
      <c r="M12" s="8"/>
      <c r="N12" s="8">
        <v>9636</v>
      </c>
      <c r="O12" s="8"/>
      <c r="P12" s="8"/>
      <c r="Q12" s="8"/>
      <c r="R12" s="8"/>
      <c r="S12" s="8"/>
      <c r="T12" s="8"/>
      <c r="U12" s="8"/>
      <c r="V12" s="8"/>
      <c r="W12" s="8">
        <v>70365</v>
      </c>
      <c r="X12" s="8">
        <v>225000</v>
      </c>
      <c r="Y12" s="8">
        <v>-154635</v>
      </c>
      <c r="Z12" s="2">
        <v>-68.73</v>
      </c>
      <c r="AA12" s="6">
        <v>300000</v>
      </c>
    </row>
    <row r="13" spans="1:27" ht="13.5">
      <c r="A13" s="23" t="s">
        <v>38</v>
      </c>
      <c r="B13" s="29"/>
      <c r="C13" s="6">
        <v>784379</v>
      </c>
      <c r="D13" s="6"/>
      <c r="E13" s="7">
        <v>1100009</v>
      </c>
      <c r="F13" s="8">
        <v>1100009</v>
      </c>
      <c r="G13" s="8">
        <v>140887</v>
      </c>
      <c r="H13" s="8">
        <v>-630226</v>
      </c>
      <c r="I13" s="8">
        <v>-630226</v>
      </c>
      <c r="J13" s="8">
        <v>-1119565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>
        <v>-1119565</v>
      </c>
      <c r="X13" s="8">
        <v>825003</v>
      </c>
      <c r="Y13" s="8">
        <v>-1944568</v>
      </c>
      <c r="Z13" s="2">
        <v>-235.7</v>
      </c>
      <c r="AA13" s="6">
        <v>1100009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3144895</v>
      </c>
      <c r="D15" s="6"/>
      <c r="E15" s="7">
        <v>3836127</v>
      </c>
      <c r="F15" s="8">
        <v>3891620</v>
      </c>
      <c r="G15" s="8">
        <v>40373</v>
      </c>
      <c r="H15" s="8">
        <v>19900</v>
      </c>
      <c r="I15" s="8">
        <v>19900</v>
      </c>
      <c r="J15" s="8">
        <v>80173</v>
      </c>
      <c r="K15" s="8">
        <v>598</v>
      </c>
      <c r="L15" s="8">
        <v>-22020</v>
      </c>
      <c r="M15" s="8"/>
      <c r="N15" s="8">
        <v>-21422</v>
      </c>
      <c r="O15" s="8"/>
      <c r="P15" s="8"/>
      <c r="Q15" s="8"/>
      <c r="R15" s="8"/>
      <c r="S15" s="8"/>
      <c r="T15" s="8"/>
      <c r="U15" s="8"/>
      <c r="V15" s="8"/>
      <c r="W15" s="8">
        <v>58751</v>
      </c>
      <c r="X15" s="8">
        <v>2918709</v>
      </c>
      <c r="Y15" s="8">
        <v>-2859958</v>
      </c>
      <c r="Z15" s="2">
        <v>-97.99</v>
      </c>
      <c r="AA15" s="6">
        <v>3891620</v>
      </c>
    </row>
    <row r="16" spans="1:27" ht="13.5">
      <c r="A16" s="23" t="s">
        <v>41</v>
      </c>
      <c r="B16" s="29"/>
      <c r="C16" s="6">
        <v>33619</v>
      </c>
      <c r="D16" s="6"/>
      <c r="E16" s="7">
        <v>129134</v>
      </c>
      <c r="F16" s="8">
        <v>129134</v>
      </c>
      <c r="G16" s="8">
        <v>4760</v>
      </c>
      <c r="H16" s="8"/>
      <c r="I16" s="8"/>
      <c r="J16" s="8">
        <v>4760</v>
      </c>
      <c r="K16" s="8">
        <v>-17143</v>
      </c>
      <c r="L16" s="8">
        <v>-12245</v>
      </c>
      <c r="M16" s="8"/>
      <c r="N16" s="8">
        <v>-29388</v>
      </c>
      <c r="O16" s="8"/>
      <c r="P16" s="8"/>
      <c r="Q16" s="8"/>
      <c r="R16" s="8"/>
      <c r="S16" s="8"/>
      <c r="T16" s="8"/>
      <c r="U16" s="8"/>
      <c r="V16" s="8"/>
      <c r="W16" s="8">
        <v>-24628</v>
      </c>
      <c r="X16" s="8">
        <v>96850</v>
      </c>
      <c r="Y16" s="8">
        <v>-121478</v>
      </c>
      <c r="Z16" s="2">
        <v>-125.43</v>
      </c>
      <c r="AA16" s="6">
        <v>129134</v>
      </c>
    </row>
    <row r="17" spans="1:27" ht="13.5">
      <c r="A17" s="23" t="s">
        <v>42</v>
      </c>
      <c r="B17" s="29"/>
      <c r="C17" s="6">
        <v>441439</v>
      </c>
      <c r="D17" s="6"/>
      <c r="E17" s="7">
        <v>490000</v>
      </c>
      <c r="F17" s="8">
        <v>490000</v>
      </c>
      <c r="G17" s="8">
        <v>66740</v>
      </c>
      <c r="H17" s="8">
        <v>28070</v>
      </c>
      <c r="I17" s="8">
        <v>28070</v>
      </c>
      <c r="J17" s="8">
        <v>122880</v>
      </c>
      <c r="K17" s="8">
        <v>32310</v>
      </c>
      <c r="L17" s="8"/>
      <c r="M17" s="8"/>
      <c r="N17" s="8">
        <v>32310</v>
      </c>
      <c r="O17" s="8"/>
      <c r="P17" s="8"/>
      <c r="Q17" s="8"/>
      <c r="R17" s="8"/>
      <c r="S17" s="8"/>
      <c r="T17" s="8"/>
      <c r="U17" s="8"/>
      <c r="V17" s="8"/>
      <c r="W17" s="8">
        <v>155190</v>
      </c>
      <c r="X17" s="8">
        <v>367497</v>
      </c>
      <c r="Y17" s="8">
        <v>-212307</v>
      </c>
      <c r="Z17" s="2">
        <v>-57.77</v>
      </c>
      <c r="AA17" s="6">
        <v>490000</v>
      </c>
    </row>
    <row r="18" spans="1:27" ht="13.5">
      <c r="A18" s="23" t="s">
        <v>43</v>
      </c>
      <c r="B18" s="29"/>
      <c r="C18" s="6">
        <v>52974154</v>
      </c>
      <c r="D18" s="6"/>
      <c r="E18" s="7">
        <v>54666002</v>
      </c>
      <c r="F18" s="8">
        <v>54666002</v>
      </c>
      <c r="G18" s="8">
        <v>17455000</v>
      </c>
      <c r="H18" s="8"/>
      <c r="I18" s="8"/>
      <c r="J18" s="8">
        <v>17455000</v>
      </c>
      <c r="K18" s="8">
        <v>-100000</v>
      </c>
      <c r="L18" s="8"/>
      <c r="M18" s="8"/>
      <c r="N18" s="8">
        <v>-100000</v>
      </c>
      <c r="O18" s="8"/>
      <c r="P18" s="8"/>
      <c r="Q18" s="8"/>
      <c r="R18" s="8"/>
      <c r="S18" s="8"/>
      <c r="T18" s="8"/>
      <c r="U18" s="8"/>
      <c r="V18" s="8"/>
      <c r="W18" s="8">
        <v>17355000</v>
      </c>
      <c r="X18" s="8">
        <v>40999500</v>
      </c>
      <c r="Y18" s="8">
        <v>-23644500</v>
      </c>
      <c r="Z18" s="2">
        <v>-57.67</v>
      </c>
      <c r="AA18" s="6">
        <v>54666002</v>
      </c>
    </row>
    <row r="19" spans="1:27" ht="13.5">
      <c r="A19" s="23" t="s">
        <v>44</v>
      </c>
      <c r="B19" s="29"/>
      <c r="C19" s="6">
        <v>756514</v>
      </c>
      <c r="D19" s="6"/>
      <c r="E19" s="7">
        <v>913585</v>
      </c>
      <c r="F19" s="26">
        <v>913587</v>
      </c>
      <c r="G19" s="26">
        <v>25982</v>
      </c>
      <c r="H19" s="26">
        <v>16196</v>
      </c>
      <c r="I19" s="26">
        <v>16196</v>
      </c>
      <c r="J19" s="26">
        <v>58374</v>
      </c>
      <c r="K19" s="26">
        <v>2166</v>
      </c>
      <c r="L19" s="26"/>
      <c r="M19" s="26"/>
      <c r="N19" s="26">
        <v>2166</v>
      </c>
      <c r="O19" s="26"/>
      <c r="P19" s="26"/>
      <c r="Q19" s="26"/>
      <c r="R19" s="26"/>
      <c r="S19" s="26"/>
      <c r="T19" s="26"/>
      <c r="U19" s="26"/>
      <c r="V19" s="26"/>
      <c r="W19" s="26">
        <v>60540</v>
      </c>
      <c r="X19" s="26">
        <v>677597</v>
      </c>
      <c r="Y19" s="26">
        <v>-617057</v>
      </c>
      <c r="Z19" s="27">
        <v>-91.07</v>
      </c>
      <c r="AA19" s="28">
        <v>913587</v>
      </c>
    </row>
    <row r="20" spans="1:27" ht="13.5">
      <c r="A20" s="23" t="s">
        <v>45</v>
      </c>
      <c r="B20" s="29"/>
      <c r="C20" s="6">
        <v>-24819</v>
      </c>
      <c r="D20" s="6"/>
      <c r="E20" s="7">
        <v>28715</v>
      </c>
      <c r="F20" s="8">
        <v>28715</v>
      </c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>
        <v>21537</v>
      </c>
      <c r="Y20" s="8">
        <v>-21537</v>
      </c>
      <c r="Z20" s="2">
        <v>-100</v>
      </c>
      <c r="AA20" s="6">
        <v>28715</v>
      </c>
    </row>
    <row r="21" spans="1:27" ht="24.75" customHeight="1">
      <c r="A21" s="31" t="s">
        <v>46</v>
      </c>
      <c r="B21" s="32"/>
      <c r="C21" s="33">
        <f aca="true" t="shared" si="0" ref="C21:Y21">SUM(C5:C20)</f>
        <v>150159274</v>
      </c>
      <c r="D21" s="33">
        <f t="shared" si="0"/>
        <v>0</v>
      </c>
      <c r="E21" s="34">
        <f t="shared" si="0"/>
        <v>174105821</v>
      </c>
      <c r="F21" s="35">
        <f t="shared" si="0"/>
        <v>180092782</v>
      </c>
      <c r="G21" s="35">
        <f t="shared" si="0"/>
        <v>60632002</v>
      </c>
      <c r="H21" s="35">
        <f t="shared" si="0"/>
        <v>3940209</v>
      </c>
      <c r="I21" s="35">
        <f t="shared" si="0"/>
        <v>3940209</v>
      </c>
      <c r="J21" s="35">
        <f t="shared" si="0"/>
        <v>68512420</v>
      </c>
      <c r="K21" s="35">
        <f t="shared" si="0"/>
        <v>-54765</v>
      </c>
      <c r="L21" s="35">
        <f t="shared" si="0"/>
        <v>23935</v>
      </c>
      <c r="M21" s="35">
        <f t="shared" si="0"/>
        <v>27709</v>
      </c>
      <c r="N21" s="35">
        <f t="shared" si="0"/>
        <v>-3121</v>
      </c>
      <c r="O21" s="35">
        <f t="shared" si="0"/>
        <v>0</v>
      </c>
      <c r="P21" s="35">
        <f t="shared" si="0"/>
        <v>0</v>
      </c>
      <c r="Q21" s="35">
        <f t="shared" si="0"/>
        <v>0</v>
      </c>
      <c r="R21" s="35">
        <f t="shared" si="0"/>
        <v>0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68509299</v>
      </c>
      <c r="X21" s="35">
        <f t="shared" si="0"/>
        <v>144728846</v>
      </c>
      <c r="Y21" s="35">
        <f t="shared" si="0"/>
        <v>-76219547</v>
      </c>
      <c r="Z21" s="36">
        <f>+IF(X21&lt;&gt;0,+(Y21/X21)*100,0)</f>
        <v>-52.66368737577027</v>
      </c>
      <c r="AA21" s="33">
        <f>SUM(AA5:AA20)</f>
        <v>180092782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62754530</v>
      </c>
      <c r="D24" s="6"/>
      <c r="E24" s="7">
        <v>69014197</v>
      </c>
      <c r="F24" s="8">
        <v>66091476</v>
      </c>
      <c r="G24" s="8">
        <v>5183133</v>
      </c>
      <c r="H24" s="8"/>
      <c r="I24" s="8"/>
      <c r="J24" s="8">
        <v>5183133</v>
      </c>
      <c r="K24" s="8"/>
      <c r="L24" s="8">
        <v>5032216</v>
      </c>
      <c r="M24" s="8">
        <v>5529188</v>
      </c>
      <c r="N24" s="8">
        <v>10561404</v>
      </c>
      <c r="O24" s="8"/>
      <c r="P24" s="8"/>
      <c r="Q24" s="8"/>
      <c r="R24" s="8"/>
      <c r="S24" s="8"/>
      <c r="T24" s="8"/>
      <c r="U24" s="8"/>
      <c r="V24" s="8"/>
      <c r="W24" s="8">
        <v>15744537</v>
      </c>
      <c r="X24" s="8">
        <v>49172775</v>
      </c>
      <c r="Y24" s="8">
        <v>-33428238</v>
      </c>
      <c r="Z24" s="2">
        <v>-67.98</v>
      </c>
      <c r="AA24" s="6">
        <v>66091476</v>
      </c>
    </row>
    <row r="25" spans="1:27" ht="13.5">
      <c r="A25" s="25" t="s">
        <v>49</v>
      </c>
      <c r="B25" s="24"/>
      <c r="C25" s="6">
        <v>1000709</v>
      </c>
      <c r="D25" s="6"/>
      <c r="E25" s="7">
        <v>5427710</v>
      </c>
      <c r="F25" s="8">
        <v>5149204</v>
      </c>
      <c r="G25" s="8">
        <v>404759</v>
      </c>
      <c r="H25" s="8"/>
      <c r="I25" s="8"/>
      <c r="J25" s="8">
        <v>404759</v>
      </c>
      <c r="K25" s="8"/>
      <c r="L25" s="8">
        <v>445821</v>
      </c>
      <c r="M25" s="8">
        <v>431692</v>
      </c>
      <c r="N25" s="8">
        <v>877513</v>
      </c>
      <c r="O25" s="8"/>
      <c r="P25" s="8"/>
      <c r="Q25" s="8"/>
      <c r="R25" s="8"/>
      <c r="S25" s="8"/>
      <c r="T25" s="8"/>
      <c r="U25" s="8"/>
      <c r="V25" s="8"/>
      <c r="W25" s="8">
        <v>1282272</v>
      </c>
      <c r="X25" s="8">
        <v>3302550</v>
      </c>
      <c r="Y25" s="8">
        <v>-2020278</v>
      </c>
      <c r="Z25" s="2">
        <v>-61.17</v>
      </c>
      <c r="AA25" s="6">
        <v>5149204</v>
      </c>
    </row>
    <row r="26" spans="1:27" ht="13.5">
      <c r="A26" s="25" t="s">
        <v>50</v>
      </c>
      <c r="B26" s="24"/>
      <c r="C26" s="6">
        <v>26300559</v>
      </c>
      <c r="D26" s="6"/>
      <c r="E26" s="7">
        <v>7573851</v>
      </c>
      <c r="F26" s="8">
        <v>14665470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9504949</v>
      </c>
      <c r="Y26" s="8">
        <v>-9504949</v>
      </c>
      <c r="Z26" s="2">
        <v>-100</v>
      </c>
      <c r="AA26" s="6">
        <v>14665470</v>
      </c>
    </row>
    <row r="27" spans="1:27" ht="13.5">
      <c r="A27" s="25" t="s">
        <v>51</v>
      </c>
      <c r="B27" s="24"/>
      <c r="C27" s="6">
        <v>11325164</v>
      </c>
      <c r="D27" s="6"/>
      <c r="E27" s="7">
        <v>11018437</v>
      </c>
      <c r="F27" s="8">
        <v>13166665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>
        <v>9875020</v>
      </c>
      <c r="Y27" s="8">
        <v>-9875020</v>
      </c>
      <c r="Z27" s="2">
        <v>-100</v>
      </c>
      <c r="AA27" s="6">
        <v>13166665</v>
      </c>
    </row>
    <row r="28" spans="1:27" ht="13.5">
      <c r="A28" s="25" t="s">
        <v>52</v>
      </c>
      <c r="B28" s="24"/>
      <c r="C28" s="6">
        <v>21506040</v>
      </c>
      <c r="D28" s="6"/>
      <c r="E28" s="7">
        <v>6658601</v>
      </c>
      <c r="F28" s="8">
        <v>6658601</v>
      </c>
      <c r="G28" s="8">
        <v>9161</v>
      </c>
      <c r="H28" s="8">
        <v>363</v>
      </c>
      <c r="I28" s="8">
        <v>363</v>
      </c>
      <c r="J28" s="8">
        <v>9887</v>
      </c>
      <c r="K28" s="8">
        <v>15326</v>
      </c>
      <c r="L28" s="8">
        <v>10103</v>
      </c>
      <c r="M28" s="8">
        <v>28</v>
      </c>
      <c r="N28" s="8">
        <v>25457</v>
      </c>
      <c r="O28" s="8"/>
      <c r="P28" s="8"/>
      <c r="Q28" s="8"/>
      <c r="R28" s="8"/>
      <c r="S28" s="8"/>
      <c r="T28" s="8"/>
      <c r="U28" s="8"/>
      <c r="V28" s="8"/>
      <c r="W28" s="8">
        <v>35344</v>
      </c>
      <c r="X28" s="8">
        <v>4993938</v>
      </c>
      <c r="Y28" s="8">
        <v>-4958594</v>
      </c>
      <c r="Z28" s="2">
        <v>-99.29</v>
      </c>
      <c r="AA28" s="6">
        <v>6658601</v>
      </c>
    </row>
    <row r="29" spans="1:27" ht="13.5">
      <c r="A29" s="25" t="s">
        <v>53</v>
      </c>
      <c r="B29" s="24"/>
      <c r="C29" s="6">
        <v>40978308</v>
      </c>
      <c r="D29" s="6"/>
      <c r="E29" s="7">
        <v>62319866</v>
      </c>
      <c r="F29" s="8">
        <v>45843871</v>
      </c>
      <c r="G29" s="8">
        <v>283789</v>
      </c>
      <c r="H29" s="8"/>
      <c r="I29" s="8"/>
      <c r="J29" s="8">
        <v>283789</v>
      </c>
      <c r="K29" s="8">
        <v>11452314</v>
      </c>
      <c r="L29" s="8">
        <v>13418812</v>
      </c>
      <c r="M29" s="8"/>
      <c r="N29" s="8">
        <v>24871126</v>
      </c>
      <c r="O29" s="8"/>
      <c r="P29" s="8"/>
      <c r="Q29" s="8"/>
      <c r="R29" s="8"/>
      <c r="S29" s="8"/>
      <c r="T29" s="8"/>
      <c r="U29" s="8"/>
      <c r="V29" s="8"/>
      <c r="W29" s="8">
        <v>25154915</v>
      </c>
      <c r="X29" s="8">
        <v>32979708</v>
      </c>
      <c r="Y29" s="8">
        <v>-7824793</v>
      </c>
      <c r="Z29" s="2">
        <v>-23.73</v>
      </c>
      <c r="AA29" s="6">
        <v>45843871</v>
      </c>
    </row>
    <row r="30" spans="1:27" ht="13.5">
      <c r="A30" s="25" t="s">
        <v>54</v>
      </c>
      <c r="B30" s="24"/>
      <c r="C30" s="6">
        <v>2406074</v>
      </c>
      <c r="D30" s="6"/>
      <c r="E30" s="7">
        <v>5208298</v>
      </c>
      <c r="F30" s="8">
        <v>5208298</v>
      </c>
      <c r="G30" s="8">
        <v>73147</v>
      </c>
      <c r="H30" s="8">
        <v>631910</v>
      </c>
      <c r="I30" s="8">
        <v>631910</v>
      </c>
      <c r="J30" s="8">
        <v>1336967</v>
      </c>
      <c r="K30" s="8">
        <v>3125532</v>
      </c>
      <c r="L30" s="8">
        <v>458352</v>
      </c>
      <c r="M30" s="8">
        <v>109410</v>
      </c>
      <c r="N30" s="8">
        <v>3693294</v>
      </c>
      <c r="O30" s="8"/>
      <c r="P30" s="8"/>
      <c r="Q30" s="8"/>
      <c r="R30" s="8"/>
      <c r="S30" s="8"/>
      <c r="T30" s="8"/>
      <c r="U30" s="8"/>
      <c r="V30" s="8"/>
      <c r="W30" s="8">
        <v>5030261</v>
      </c>
      <c r="X30" s="8">
        <v>3906232</v>
      </c>
      <c r="Y30" s="8">
        <v>1124029</v>
      </c>
      <c r="Z30" s="2">
        <v>28.78</v>
      </c>
      <c r="AA30" s="6">
        <v>5208298</v>
      </c>
    </row>
    <row r="31" spans="1:27" ht="13.5">
      <c r="A31" s="25" t="s">
        <v>55</v>
      </c>
      <c r="B31" s="24"/>
      <c r="C31" s="6">
        <v>11627532</v>
      </c>
      <c r="D31" s="6"/>
      <c r="E31" s="7">
        <v>17635197</v>
      </c>
      <c r="F31" s="8">
        <v>16699197</v>
      </c>
      <c r="G31" s="8">
        <v>192885</v>
      </c>
      <c r="H31" s="8">
        <v>46992</v>
      </c>
      <c r="I31" s="8">
        <v>46992</v>
      </c>
      <c r="J31" s="8">
        <v>286869</v>
      </c>
      <c r="K31" s="8">
        <v>1853515</v>
      </c>
      <c r="L31" s="8">
        <v>3026165</v>
      </c>
      <c r="M31" s="8"/>
      <c r="N31" s="8">
        <v>4879680</v>
      </c>
      <c r="O31" s="8"/>
      <c r="P31" s="8"/>
      <c r="Q31" s="8"/>
      <c r="R31" s="8"/>
      <c r="S31" s="8"/>
      <c r="T31" s="8"/>
      <c r="U31" s="8"/>
      <c r="V31" s="8"/>
      <c r="W31" s="8">
        <v>5166549</v>
      </c>
      <c r="X31" s="8">
        <v>12063602</v>
      </c>
      <c r="Y31" s="8">
        <v>-6897053</v>
      </c>
      <c r="Z31" s="2">
        <v>-57.17</v>
      </c>
      <c r="AA31" s="6">
        <v>16699197</v>
      </c>
    </row>
    <row r="32" spans="1:27" ht="13.5">
      <c r="A32" s="25" t="s">
        <v>43</v>
      </c>
      <c r="B32" s="24"/>
      <c r="C32" s="6"/>
      <c r="D32" s="6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2"/>
      <c r="AA32" s="6"/>
    </row>
    <row r="33" spans="1:27" ht="13.5">
      <c r="A33" s="25" t="s">
        <v>56</v>
      </c>
      <c r="B33" s="24"/>
      <c r="C33" s="6">
        <v>9089728</v>
      </c>
      <c r="D33" s="6"/>
      <c r="E33" s="7">
        <v>11590703</v>
      </c>
      <c r="F33" s="8">
        <v>11757333</v>
      </c>
      <c r="G33" s="8">
        <v>276280</v>
      </c>
      <c r="H33" s="8">
        <v>247854</v>
      </c>
      <c r="I33" s="8">
        <v>247854</v>
      </c>
      <c r="J33" s="8">
        <v>771988</v>
      </c>
      <c r="K33" s="8">
        <v>1024328</v>
      </c>
      <c r="L33" s="8">
        <v>968606</v>
      </c>
      <c r="M33" s="8">
        <v>82909</v>
      </c>
      <c r="N33" s="8">
        <v>2075843</v>
      </c>
      <c r="O33" s="8"/>
      <c r="P33" s="8"/>
      <c r="Q33" s="8"/>
      <c r="R33" s="8"/>
      <c r="S33" s="8"/>
      <c r="T33" s="8"/>
      <c r="U33" s="8"/>
      <c r="V33" s="8"/>
      <c r="W33" s="8">
        <v>2847831</v>
      </c>
      <c r="X33" s="8">
        <v>8735933</v>
      </c>
      <c r="Y33" s="8">
        <v>-5888102</v>
      </c>
      <c r="Z33" s="2">
        <v>-67.4</v>
      </c>
      <c r="AA33" s="6">
        <v>11757333</v>
      </c>
    </row>
    <row r="34" spans="1:27" ht="13.5">
      <c r="A34" s="23" t="s">
        <v>57</v>
      </c>
      <c r="B34" s="29"/>
      <c r="C34" s="6">
        <v>405723</v>
      </c>
      <c r="D34" s="6"/>
      <c r="E34" s="7">
        <v>8860</v>
      </c>
      <c r="F34" s="8">
        <v>8860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>
        <v>6642</v>
      </c>
      <c r="Y34" s="8">
        <v>-6642</v>
      </c>
      <c r="Z34" s="2">
        <v>-100</v>
      </c>
      <c r="AA34" s="6">
        <v>8860</v>
      </c>
    </row>
    <row r="35" spans="1:27" ht="12.75">
      <c r="A35" s="40" t="s">
        <v>58</v>
      </c>
      <c r="B35" s="32"/>
      <c r="C35" s="33">
        <f aca="true" t="shared" si="1" ref="C35:Y35">SUM(C24:C34)</f>
        <v>187394367</v>
      </c>
      <c r="D35" s="33">
        <f>SUM(D24:D34)</f>
        <v>0</v>
      </c>
      <c r="E35" s="34">
        <f t="shared" si="1"/>
        <v>196455720</v>
      </c>
      <c r="F35" s="35">
        <f t="shared" si="1"/>
        <v>185248975</v>
      </c>
      <c r="G35" s="35">
        <f t="shared" si="1"/>
        <v>6423154</v>
      </c>
      <c r="H35" s="35">
        <f t="shared" si="1"/>
        <v>927119</v>
      </c>
      <c r="I35" s="35">
        <f t="shared" si="1"/>
        <v>927119</v>
      </c>
      <c r="J35" s="35">
        <f t="shared" si="1"/>
        <v>8277392</v>
      </c>
      <c r="K35" s="35">
        <f t="shared" si="1"/>
        <v>17471015</v>
      </c>
      <c r="L35" s="35">
        <f t="shared" si="1"/>
        <v>23360075</v>
      </c>
      <c r="M35" s="35">
        <f t="shared" si="1"/>
        <v>6153227</v>
      </c>
      <c r="N35" s="35">
        <f t="shared" si="1"/>
        <v>46984317</v>
      </c>
      <c r="O35" s="35">
        <f t="shared" si="1"/>
        <v>0</v>
      </c>
      <c r="P35" s="35">
        <f t="shared" si="1"/>
        <v>0</v>
      </c>
      <c r="Q35" s="35">
        <f t="shared" si="1"/>
        <v>0</v>
      </c>
      <c r="R35" s="35">
        <f t="shared" si="1"/>
        <v>0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55261709</v>
      </c>
      <c r="X35" s="35">
        <f t="shared" si="1"/>
        <v>134541349</v>
      </c>
      <c r="Y35" s="35">
        <f t="shared" si="1"/>
        <v>-79279640</v>
      </c>
      <c r="Z35" s="36">
        <f>+IF(X35&lt;&gt;0,+(Y35/X35)*100,0)</f>
        <v>-58.92585483143922</v>
      </c>
      <c r="AA35" s="33">
        <f>SUM(AA24:AA34)</f>
        <v>185248975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-37235093</v>
      </c>
      <c r="D37" s="46">
        <f>+D21-D35</f>
        <v>0</v>
      </c>
      <c r="E37" s="47">
        <f t="shared" si="2"/>
        <v>-22349899</v>
      </c>
      <c r="F37" s="48">
        <f t="shared" si="2"/>
        <v>-5156193</v>
      </c>
      <c r="G37" s="48">
        <f t="shared" si="2"/>
        <v>54208848</v>
      </c>
      <c r="H37" s="48">
        <f t="shared" si="2"/>
        <v>3013090</v>
      </c>
      <c r="I37" s="48">
        <f t="shared" si="2"/>
        <v>3013090</v>
      </c>
      <c r="J37" s="48">
        <f t="shared" si="2"/>
        <v>60235028</v>
      </c>
      <c r="K37" s="48">
        <f t="shared" si="2"/>
        <v>-17525780</v>
      </c>
      <c r="L37" s="48">
        <f t="shared" si="2"/>
        <v>-23336140</v>
      </c>
      <c r="M37" s="48">
        <f t="shared" si="2"/>
        <v>-6125518</v>
      </c>
      <c r="N37" s="48">
        <f t="shared" si="2"/>
        <v>-46987438</v>
      </c>
      <c r="O37" s="48">
        <f t="shared" si="2"/>
        <v>0</v>
      </c>
      <c r="P37" s="48">
        <f t="shared" si="2"/>
        <v>0</v>
      </c>
      <c r="Q37" s="48">
        <f t="shared" si="2"/>
        <v>0</v>
      </c>
      <c r="R37" s="48">
        <f t="shared" si="2"/>
        <v>0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13247590</v>
      </c>
      <c r="X37" s="48">
        <f>IF(F21=F35,0,X21-X35)</f>
        <v>10187497</v>
      </c>
      <c r="Y37" s="48">
        <f t="shared" si="2"/>
        <v>3060093</v>
      </c>
      <c r="Z37" s="49">
        <f>+IF(X37&lt;&gt;0,+(Y37/X37)*100,0)</f>
        <v>30.037731544853465</v>
      </c>
      <c r="AA37" s="46">
        <f>+AA21-AA35</f>
        <v>-5156193</v>
      </c>
    </row>
    <row r="38" spans="1:27" ht="22.5" customHeight="1">
      <c r="A38" s="50" t="s">
        <v>60</v>
      </c>
      <c r="B38" s="29"/>
      <c r="C38" s="6">
        <v>19121427</v>
      </c>
      <c r="D38" s="6"/>
      <c r="E38" s="7">
        <v>33532004</v>
      </c>
      <c r="F38" s="8">
        <v>33532004</v>
      </c>
      <c r="G38" s="8">
        <v>6643000</v>
      </c>
      <c r="H38" s="8"/>
      <c r="I38" s="8"/>
      <c r="J38" s="8">
        <v>6643000</v>
      </c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>
        <v>6643000</v>
      </c>
      <c r="X38" s="8">
        <v>25148988</v>
      </c>
      <c r="Y38" s="8">
        <v>-18505988</v>
      </c>
      <c r="Z38" s="2">
        <v>-73.59</v>
      </c>
      <c r="AA38" s="6">
        <v>33532004</v>
      </c>
    </row>
    <row r="39" spans="1:27" ht="57" customHeight="1">
      <c r="A39" s="50" t="s">
        <v>61</v>
      </c>
      <c r="B39" s="29"/>
      <c r="C39" s="28"/>
      <c r="D39" s="28"/>
      <c r="E39" s="7">
        <v>1</v>
      </c>
      <c r="F39" s="26">
        <v>1</v>
      </c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>
        <v>1</v>
      </c>
    </row>
    <row r="40" spans="1:27" ht="13.5">
      <c r="A40" s="23" t="s">
        <v>62</v>
      </c>
      <c r="B40" s="29"/>
      <c r="C40" s="51"/>
      <c r="D40" s="51"/>
      <c r="E40" s="7">
        <v>1</v>
      </c>
      <c r="F40" s="8">
        <v>1</v>
      </c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>
        <v>1</v>
      </c>
    </row>
    <row r="41" spans="1:27" ht="24.75" customHeight="1">
      <c r="A41" s="55" t="s">
        <v>63</v>
      </c>
      <c r="B41" s="29"/>
      <c r="C41" s="56">
        <f aca="true" t="shared" si="3" ref="C41:Y41">SUM(C37:C40)</f>
        <v>-18113666</v>
      </c>
      <c r="D41" s="56">
        <f>SUM(D37:D40)</f>
        <v>0</v>
      </c>
      <c r="E41" s="57">
        <f t="shared" si="3"/>
        <v>11182107</v>
      </c>
      <c r="F41" s="58">
        <f t="shared" si="3"/>
        <v>28375813</v>
      </c>
      <c r="G41" s="58">
        <f t="shared" si="3"/>
        <v>60851848</v>
      </c>
      <c r="H41" s="58">
        <f t="shared" si="3"/>
        <v>3013090</v>
      </c>
      <c r="I41" s="58">
        <f t="shared" si="3"/>
        <v>3013090</v>
      </c>
      <c r="J41" s="58">
        <f t="shared" si="3"/>
        <v>66878028</v>
      </c>
      <c r="K41" s="58">
        <f t="shared" si="3"/>
        <v>-17525780</v>
      </c>
      <c r="L41" s="58">
        <f t="shared" si="3"/>
        <v>-23336140</v>
      </c>
      <c r="M41" s="58">
        <f t="shared" si="3"/>
        <v>-6125518</v>
      </c>
      <c r="N41" s="58">
        <f t="shared" si="3"/>
        <v>-46987438</v>
      </c>
      <c r="O41" s="58">
        <f t="shared" si="3"/>
        <v>0</v>
      </c>
      <c r="P41" s="58">
        <f t="shared" si="3"/>
        <v>0</v>
      </c>
      <c r="Q41" s="58">
        <f t="shared" si="3"/>
        <v>0</v>
      </c>
      <c r="R41" s="58">
        <f t="shared" si="3"/>
        <v>0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19890590</v>
      </c>
      <c r="X41" s="58">
        <f t="shared" si="3"/>
        <v>35336485</v>
      </c>
      <c r="Y41" s="58">
        <f t="shared" si="3"/>
        <v>-15445895</v>
      </c>
      <c r="Z41" s="59">
        <f>+IF(X41&lt;&gt;0,+(Y41/X41)*100,0)</f>
        <v>-43.71089824016169</v>
      </c>
      <c r="AA41" s="56">
        <f>SUM(AA37:AA40)</f>
        <v>28375813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-18113666</v>
      </c>
      <c r="D43" s="64">
        <f>+D41-D42</f>
        <v>0</v>
      </c>
      <c r="E43" s="65">
        <f t="shared" si="4"/>
        <v>11182107</v>
      </c>
      <c r="F43" s="66">
        <f t="shared" si="4"/>
        <v>28375813</v>
      </c>
      <c r="G43" s="66">
        <f t="shared" si="4"/>
        <v>60851848</v>
      </c>
      <c r="H43" s="66">
        <f t="shared" si="4"/>
        <v>3013090</v>
      </c>
      <c r="I43" s="66">
        <f t="shared" si="4"/>
        <v>3013090</v>
      </c>
      <c r="J43" s="66">
        <f t="shared" si="4"/>
        <v>66878028</v>
      </c>
      <c r="K43" s="66">
        <f t="shared" si="4"/>
        <v>-17525780</v>
      </c>
      <c r="L43" s="66">
        <f t="shared" si="4"/>
        <v>-23336140</v>
      </c>
      <c r="M43" s="66">
        <f t="shared" si="4"/>
        <v>-6125518</v>
      </c>
      <c r="N43" s="66">
        <f t="shared" si="4"/>
        <v>-46987438</v>
      </c>
      <c r="O43" s="66">
        <f t="shared" si="4"/>
        <v>0</v>
      </c>
      <c r="P43" s="66">
        <f t="shared" si="4"/>
        <v>0</v>
      </c>
      <c r="Q43" s="66">
        <f t="shared" si="4"/>
        <v>0</v>
      </c>
      <c r="R43" s="66">
        <f t="shared" si="4"/>
        <v>0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19890590</v>
      </c>
      <c r="X43" s="66">
        <f t="shared" si="4"/>
        <v>35336485</v>
      </c>
      <c r="Y43" s="66">
        <f t="shared" si="4"/>
        <v>-15445895</v>
      </c>
      <c r="Z43" s="67">
        <f>+IF(X43&lt;&gt;0,+(Y43/X43)*100,0)</f>
        <v>-43.71089824016169</v>
      </c>
      <c r="AA43" s="64">
        <f>+AA41-AA42</f>
        <v>28375813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-18113666</v>
      </c>
      <c r="D45" s="56">
        <f>SUM(D43:D44)</f>
        <v>0</v>
      </c>
      <c r="E45" s="57">
        <f t="shared" si="5"/>
        <v>11182107</v>
      </c>
      <c r="F45" s="58">
        <f t="shared" si="5"/>
        <v>28375813</v>
      </c>
      <c r="G45" s="58">
        <f t="shared" si="5"/>
        <v>60851848</v>
      </c>
      <c r="H45" s="58">
        <f t="shared" si="5"/>
        <v>3013090</v>
      </c>
      <c r="I45" s="58">
        <f t="shared" si="5"/>
        <v>3013090</v>
      </c>
      <c r="J45" s="58">
        <f t="shared" si="5"/>
        <v>66878028</v>
      </c>
      <c r="K45" s="58">
        <f t="shared" si="5"/>
        <v>-17525780</v>
      </c>
      <c r="L45" s="58">
        <f t="shared" si="5"/>
        <v>-23336140</v>
      </c>
      <c r="M45" s="58">
        <f t="shared" si="5"/>
        <v>-6125518</v>
      </c>
      <c r="N45" s="58">
        <f t="shared" si="5"/>
        <v>-46987438</v>
      </c>
      <c r="O45" s="58">
        <f t="shared" si="5"/>
        <v>0</v>
      </c>
      <c r="P45" s="58">
        <f t="shared" si="5"/>
        <v>0</v>
      </c>
      <c r="Q45" s="58">
        <f t="shared" si="5"/>
        <v>0</v>
      </c>
      <c r="R45" s="58">
        <f t="shared" si="5"/>
        <v>0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19890590</v>
      </c>
      <c r="X45" s="58">
        <f t="shared" si="5"/>
        <v>35336485</v>
      </c>
      <c r="Y45" s="58">
        <f t="shared" si="5"/>
        <v>-15445895</v>
      </c>
      <c r="Z45" s="59">
        <f>+IF(X45&lt;&gt;0,+(Y45/X45)*100,0)</f>
        <v>-43.71089824016169</v>
      </c>
      <c r="AA45" s="56">
        <f>SUM(AA43:AA44)</f>
        <v>28375813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-18113666</v>
      </c>
      <c r="D47" s="71">
        <f>SUM(D45:D46)</f>
        <v>0</v>
      </c>
      <c r="E47" s="72">
        <f t="shared" si="6"/>
        <v>11182107</v>
      </c>
      <c r="F47" s="73">
        <f t="shared" si="6"/>
        <v>28375813</v>
      </c>
      <c r="G47" s="73">
        <f t="shared" si="6"/>
        <v>60851848</v>
      </c>
      <c r="H47" s="74">
        <f t="shared" si="6"/>
        <v>3013090</v>
      </c>
      <c r="I47" s="74">
        <f t="shared" si="6"/>
        <v>3013090</v>
      </c>
      <c r="J47" s="74">
        <f t="shared" si="6"/>
        <v>66878028</v>
      </c>
      <c r="K47" s="74">
        <f t="shared" si="6"/>
        <v>-17525780</v>
      </c>
      <c r="L47" s="74">
        <f t="shared" si="6"/>
        <v>-23336140</v>
      </c>
      <c r="M47" s="73">
        <f t="shared" si="6"/>
        <v>-6125518</v>
      </c>
      <c r="N47" s="73">
        <f t="shared" si="6"/>
        <v>-46987438</v>
      </c>
      <c r="O47" s="74">
        <f t="shared" si="6"/>
        <v>0</v>
      </c>
      <c r="P47" s="74">
        <f t="shared" si="6"/>
        <v>0</v>
      </c>
      <c r="Q47" s="74">
        <f t="shared" si="6"/>
        <v>0</v>
      </c>
      <c r="R47" s="74">
        <f t="shared" si="6"/>
        <v>0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19890590</v>
      </c>
      <c r="X47" s="74">
        <f t="shared" si="6"/>
        <v>35336485</v>
      </c>
      <c r="Y47" s="74">
        <f t="shared" si="6"/>
        <v>-15445895</v>
      </c>
      <c r="Z47" s="75">
        <f>+IF(X47&lt;&gt;0,+(Y47/X47)*100,0)</f>
        <v>-43.71089824016169</v>
      </c>
      <c r="AA47" s="76">
        <f>SUM(AA45:AA46)</f>
        <v>28375813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88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101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/>
      <c r="D5" s="6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2"/>
      <c r="AA5" s="6"/>
    </row>
    <row r="6" spans="1:27" ht="13.5">
      <c r="A6" s="23" t="s">
        <v>32</v>
      </c>
      <c r="B6" s="24"/>
      <c r="C6" s="6"/>
      <c r="D6" s="6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2"/>
      <c r="AA6" s="6"/>
    </row>
    <row r="7" spans="1:27" ht="13.5">
      <c r="A7" s="25" t="s">
        <v>33</v>
      </c>
      <c r="B7" s="24"/>
      <c r="C7" s="6"/>
      <c r="D7" s="6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2"/>
      <c r="AA7" s="6"/>
    </row>
    <row r="8" spans="1:27" ht="13.5">
      <c r="A8" s="25" t="s">
        <v>34</v>
      </c>
      <c r="B8" s="24"/>
      <c r="C8" s="6"/>
      <c r="D8" s="6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2"/>
      <c r="AA8" s="6"/>
    </row>
    <row r="9" spans="1:27" ht="13.5">
      <c r="A9" s="25" t="s">
        <v>35</v>
      </c>
      <c r="B9" s="24"/>
      <c r="C9" s="6"/>
      <c r="D9" s="6"/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2"/>
      <c r="AA9" s="6"/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100714</v>
      </c>
      <c r="D11" s="6"/>
      <c r="E11" s="7">
        <v>85000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2"/>
      <c r="AA11" s="6"/>
    </row>
    <row r="12" spans="1:27" ht="13.5">
      <c r="A12" s="25" t="s">
        <v>37</v>
      </c>
      <c r="B12" s="29"/>
      <c r="C12" s="6">
        <v>1066477</v>
      </c>
      <c r="D12" s="6"/>
      <c r="E12" s="7">
        <v>500000</v>
      </c>
      <c r="F12" s="8">
        <v>900000</v>
      </c>
      <c r="G12" s="8">
        <v>139988</v>
      </c>
      <c r="H12" s="8">
        <v>165124</v>
      </c>
      <c r="I12" s="8">
        <v>147132</v>
      </c>
      <c r="J12" s="8">
        <v>452244</v>
      </c>
      <c r="K12" s="8">
        <v>119269</v>
      </c>
      <c r="L12" s="8">
        <v>93291</v>
      </c>
      <c r="M12" s="8">
        <v>111520</v>
      </c>
      <c r="N12" s="8">
        <v>324080</v>
      </c>
      <c r="O12" s="8">
        <v>141296</v>
      </c>
      <c r="P12" s="8">
        <v>110837</v>
      </c>
      <c r="Q12" s="8">
        <v>111563</v>
      </c>
      <c r="R12" s="8">
        <v>363696</v>
      </c>
      <c r="S12" s="8"/>
      <c r="T12" s="8"/>
      <c r="U12" s="8"/>
      <c r="V12" s="8"/>
      <c r="W12" s="8">
        <v>1140020</v>
      </c>
      <c r="X12" s="8">
        <v>602503</v>
      </c>
      <c r="Y12" s="8">
        <v>537517</v>
      </c>
      <c r="Z12" s="2">
        <v>89.21</v>
      </c>
      <c r="AA12" s="6">
        <v>900000</v>
      </c>
    </row>
    <row r="13" spans="1:27" ht="13.5">
      <c r="A13" s="23" t="s">
        <v>38</v>
      </c>
      <c r="B13" s="29"/>
      <c r="C13" s="6"/>
      <c r="D13" s="6"/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2"/>
      <c r="AA13" s="6"/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/>
      <c r="D15" s="6"/>
      <c r="E15" s="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2"/>
      <c r="AA15" s="6"/>
    </row>
    <row r="16" spans="1:27" ht="13.5">
      <c r="A16" s="23" t="s">
        <v>41</v>
      </c>
      <c r="B16" s="29"/>
      <c r="C16" s="6"/>
      <c r="D16" s="6"/>
      <c r="E16" s="7">
        <v>350000</v>
      </c>
      <c r="F16" s="8">
        <v>750000</v>
      </c>
      <c r="G16" s="8">
        <v>115425</v>
      </c>
      <c r="H16" s="8">
        <v>105850</v>
      </c>
      <c r="I16" s="8">
        <v>78900</v>
      </c>
      <c r="J16" s="8">
        <v>300175</v>
      </c>
      <c r="K16" s="8">
        <v>65100</v>
      </c>
      <c r="L16" s="8">
        <v>140280</v>
      </c>
      <c r="M16" s="8">
        <v>58700</v>
      </c>
      <c r="N16" s="8">
        <v>264080</v>
      </c>
      <c r="O16" s="8">
        <v>56050</v>
      </c>
      <c r="P16" s="8">
        <v>183200</v>
      </c>
      <c r="Q16" s="8">
        <v>122612</v>
      </c>
      <c r="R16" s="8">
        <v>361862</v>
      </c>
      <c r="S16" s="8"/>
      <c r="T16" s="8"/>
      <c r="U16" s="8"/>
      <c r="V16" s="8"/>
      <c r="W16" s="8">
        <v>926117</v>
      </c>
      <c r="X16" s="8">
        <v>501253</v>
      </c>
      <c r="Y16" s="8">
        <v>424864</v>
      </c>
      <c r="Z16" s="2">
        <v>84.76</v>
      </c>
      <c r="AA16" s="6">
        <v>750000</v>
      </c>
    </row>
    <row r="17" spans="1:27" ht="13.5">
      <c r="A17" s="23" t="s">
        <v>42</v>
      </c>
      <c r="B17" s="29"/>
      <c r="C17" s="6">
        <v>3995316</v>
      </c>
      <c r="D17" s="6"/>
      <c r="E17" s="7">
        <v>3618260</v>
      </c>
      <c r="F17" s="8">
        <v>3618260</v>
      </c>
      <c r="G17" s="8">
        <v>1095749</v>
      </c>
      <c r="H17" s="8">
        <v>518143</v>
      </c>
      <c r="I17" s="8">
        <v>87398</v>
      </c>
      <c r="J17" s="8">
        <v>1701290</v>
      </c>
      <c r="K17" s="8">
        <v>430745</v>
      </c>
      <c r="L17" s="8">
        <v>174795</v>
      </c>
      <c r="M17" s="8">
        <v>174795</v>
      </c>
      <c r="N17" s="8">
        <v>780335</v>
      </c>
      <c r="O17" s="8"/>
      <c r="P17" s="8"/>
      <c r="Q17" s="8"/>
      <c r="R17" s="8"/>
      <c r="S17" s="8"/>
      <c r="T17" s="8"/>
      <c r="U17" s="8"/>
      <c r="V17" s="8"/>
      <c r="W17" s="8">
        <v>2481625</v>
      </c>
      <c r="X17" s="8">
        <v>2713698</v>
      </c>
      <c r="Y17" s="8">
        <v>-232073</v>
      </c>
      <c r="Z17" s="2">
        <v>-8.55</v>
      </c>
      <c r="AA17" s="6">
        <v>3618260</v>
      </c>
    </row>
    <row r="18" spans="1:27" ht="13.5">
      <c r="A18" s="23" t="s">
        <v>43</v>
      </c>
      <c r="B18" s="29"/>
      <c r="C18" s="6">
        <v>58832586</v>
      </c>
      <c r="D18" s="6"/>
      <c r="E18" s="7">
        <v>54874734</v>
      </c>
      <c r="F18" s="8">
        <v>60759734</v>
      </c>
      <c r="G18" s="8">
        <v>4327989</v>
      </c>
      <c r="H18" s="8">
        <v>6365200</v>
      </c>
      <c r="I18" s="8">
        <v>4756700</v>
      </c>
      <c r="J18" s="8">
        <v>15449889</v>
      </c>
      <c r="K18" s="8">
        <v>4354954</v>
      </c>
      <c r="L18" s="8">
        <v>4762495</v>
      </c>
      <c r="M18" s="8">
        <v>4611698</v>
      </c>
      <c r="N18" s="8">
        <v>13729147</v>
      </c>
      <c r="O18" s="8">
        <v>4307168</v>
      </c>
      <c r="P18" s="8">
        <v>4644056</v>
      </c>
      <c r="Q18" s="8">
        <v>17478400</v>
      </c>
      <c r="R18" s="8">
        <v>26429624</v>
      </c>
      <c r="S18" s="8"/>
      <c r="T18" s="8"/>
      <c r="U18" s="8"/>
      <c r="V18" s="8"/>
      <c r="W18" s="8">
        <v>55608660</v>
      </c>
      <c r="X18" s="8">
        <v>43510055</v>
      </c>
      <c r="Y18" s="8">
        <v>12098605</v>
      </c>
      <c r="Z18" s="2">
        <v>27.81</v>
      </c>
      <c r="AA18" s="6">
        <v>60759734</v>
      </c>
    </row>
    <row r="19" spans="1:27" ht="13.5">
      <c r="A19" s="23" t="s">
        <v>44</v>
      </c>
      <c r="B19" s="29"/>
      <c r="C19" s="6">
        <v>134525</v>
      </c>
      <c r="D19" s="6"/>
      <c r="E19" s="7">
        <v>224050</v>
      </c>
      <c r="F19" s="26">
        <v>291780</v>
      </c>
      <c r="G19" s="26">
        <v>15800</v>
      </c>
      <c r="H19" s="26">
        <v>111600</v>
      </c>
      <c r="I19" s="26"/>
      <c r="J19" s="26">
        <v>127400</v>
      </c>
      <c r="K19" s="26">
        <v>24600</v>
      </c>
      <c r="L19" s="26">
        <v>350</v>
      </c>
      <c r="M19" s="26"/>
      <c r="N19" s="26">
        <v>24950</v>
      </c>
      <c r="O19" s="26">
        <v>79600</v>
      </c>
      <c r="P19" s="26">
        <v>64150</v>
      </c>
      <c r="Q19" s="26"/>
      <c r="R19" s="26">
        <v>143750</v>
      </c>
      <c r="S19" s="26"/>
      <c r="T19" s="26"/>
      <c r="U19" s="26"/>
      <c r="V19" s="26"/>
      <c r="W19" s="26">
        <v>296100</v>
      </c>
      <c r="X19" s="26">
        <v>195131</v>
      </c>
      <c r="Y19" s="26">
        <v>100969</v>
      </c>
      <c r="Z19" s="27">
        <v>51.74</v>
      </c>
      <c r="AA19" s="28">
        <v>291780</v>
      </c>
    </row>
    <row r="20" spans="1:27" ht="13.5">
      <c r="A20" s="23" t="s">
        <v>45</v>
      </c>
      <c r="B20" s="29"/>
      <c r="C20" s="6"/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64129618</v>
      </c>
      <c r="D21" s="33">
        <f t="shared" si="0"/>
        <v>0</v>
      </c>
      <c r="E21" s="34">
        <f t="shared" si="0"/>
        <v>59652044</v>
      </c>
      <c r="F21" s="35">
        <f t="shared" si="0"/>
        <v>66319774</v>
      </c>
      <c r="G21" s="35">
        <f t="shared" si="0"/>
        <v>5694951</v>
      </c>
      <c r="H21" s="35">
        <f t="shared" si="0"/>
        <v>7265917</v>
      </c>
      <c r="I21" s="35">
        <f t="shared" si="0"/>
        <v>5070130</v>
      </c>
      <c r="J21" s="35">
        <f t="shared" si="0"/>
        <v>18030998</v>
      </c>
      <c r="K21" s="35">
        <f t="shared" si="0"/>
        <v>4994668</v>
      </c>
      <c r="L21" s="35">
        <f t="shared" si="0"/>
        <v>5171211</v>
      </c>
      <c r="M21" s="35">
        <f t="shared" si="0"/>
        <v>4956713</v>
      </c>
      <c r="N21" s="35">
        <f t="shared" si="0"/>
        <v>15122592</v>
      </c>
      <c r="O21" s="35">
        <f t="shared" si="0"/>
        <v>4584114</v>
      </c>
      <c r="P21" s="35">
        <f t="shared" si="0"/>
        <v>5002243</v>
      </c>
      <c r="Q21" s="35">
        <f t="shared" si="0"/>
        <v>17712575</v>
      </c>
      <c r="R21" s="35">
        <f t="shared" si="0"/>
        <v>27298932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60452522</v>
      </c>
      <c r="X21" s="35">
        <f t="shared" si="0"/>
        <v>47522640</v>
      </c>
      <c r="Y21" s="35">
        <f t="shared" si="0"/>
        <v>12929882</v>
      </c>
      <c r="Z21" s="36">
        <f>+IF(X21&lt;&gt;0,+(Y21/X21)*100,0)</f>
        <v>27.20783609664783</v>
      </c>
      <c r="AA21" s="33">
        <f>SUM(AA5:AA20)</f>
        <v>66319774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35379248</v>
      </c>
      <c r="D24" s="6"/>
      <c r="E24" s="7">
        <v>37199835</v>
      </c>
      <c r="F24" s="8">
        <v>38619049</v>
      </c>
      <c r="G24" s="8">
        <v>3143778</v>
      </c>
      <c r="H24" s="8">
        <v>2846959</v>
      </c>
      <c r="I24" s="8">
        <v>2988848</v>
      </c>
      <c r="J24" s="8">
        <v>8979585</v>
      </c>
      <c r="K24" s="8">
        <v>2848345</v>
      </c>
      <c r="L24" s="8">
        <v>2984311</v>
      </c>
      <c r="M24" s="8">
        <v>-5890</v>
      </c>
      <c r="N24" s="8">
        <v>5826766</v>
      </c>
      <c r="O24" s="8">
        <v>5993169</v>
      </c>
      <c r="P24" s="8">
        <v>2942098</v>
      </c>
      <c r="Q24" s="8">
        <v>3185700</v>
      </c>
      <c r="R24" s="8">
        <v>12120967</v>
      </c>
      <c r="S24" s="8"/>
      <c r="T24" s="8"/>
      <c r="U24" s="8"/>
      <c r="V24" s="8"/>
      <c r="W24" s="8">
        <v>26927318</v>
      </c>
      <c r="X24" s="8">
        <v>28457899</v>
      </c>
      <c r="Y24" s="8">
        <v>-1530581</v>
      </c>
      <c r="Z24" s="2">
        <v>-5.38</v>
      </c>
      <c r="AA24" s="6">
        <v>38619049</v>
      </c>
    </row>
    <row r="25" spans="1:27" ht="13.5">
      <c r="A25" s="25" t="s">
        <v>49</v>
      </c>
      <c r="B25" s="24"/>
      <c r="C25" s="6">
        <v>4323640</v>
      </c>
      <c r="D25" s="6"/>
      <c r="E25" s="7">
        <v>4729214</v>
      </c>
      <c r="F25" s="8">
        <v>4736000</v>
      </c>
      <c r="G25" s="8">
        <v>387577</v>
      </c>
      <c r="H25" s="8">
        <v>370132</v>
      </c>
      <c r="I25" s="8">
        <v>397982</v>
      </c>
      <c r="J25" s="8">
        <v>1155691</v>
      </c>
      <c r="K25" s="8">
        <v>398360</v>
      </c>
      <c r="L25" s="8">
        <v>292608</v>
      </c>
      <c r="M25" s="8">
        <v>4449</v>
      </c>
      <c r="N25" s="8">
        <v>695417</v>
      </c>
      <c r="O25" s="8">
        <v>683636</v>
      </c>
      <c r="P25" s="8">
        <v>370132</v>
      </c>
      <c r="Q25" s="8">
        <v>382807</v>
      </c>
      <c r="R25" s="8">
        <v>1436575</v>
      </c>
      <c r="S25" s="8"/>
      <c r="T25" s="8"/>
      <c r="U25" s="8"/>
      <c r="V25" s="8"/>
      <c r="W25" s="8">
        <v>3287683</v>
      </c>
      <c r="X25" s="8">
        <v>3549628</v>
      </c>
      <c r="Y25" s="8">
        <v>-261945</v>
      </c>
      <c r="Z25" s="2">
        <v>-7.38</v>
      </c>
      <c r="AA25" s="6">
        <v>4736000</v>
      </c>
    </row>
    <row r="26" spans="1:27" ht="13.5">
      <c r="A26" s="25" t="s">
        <v>50</v>
      </c>
      <c r="B26" s="24"/>
      <c r="C26" s="6">
        <v>-27911</v>
      </c>
      <c r="D26" s="6"/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2"/>
      <c r="AA26" s="6"/>
    </row>
    <row r="27" spans="1:27" ht="13.5">
      <c r="A27" s="25" t="s">
        <v>51</v>
      </c>
      <c r="B27" s="24"/>
      <c r="C27" s="6">
        <v>2079377</v>
      </c>
      <c r="D27" s="6"/>
      <c r="E27" s="7">
        <v>2000000</v>
      </c>
      <c r="F27" s="8">
        <v>2000000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>
        <v>1202056</v>
      </c>
      <c r="R27" s="8">
        <v>1202056</v>
      </c>
      <c r="S27" s="8"/>
      <c r="T27" s="8"/>
      <c r="U27" s="8"/>
      <c r="V27" s="8"/>
      <c r="W27" s="8">
        <v>1202056</v>
      </c>
      <c r="X27" s="8">
        <v>1499994</v>
      </c>
      <c r="Y27" s="8">
        <v>-297938</v>
      </c>
      <c r="Z27" s="2">
        <v>-19.86</v>
      </c>
      <c r="AA27" s="6">
        <v>2000000</v>
      </c>
    </row>
    <row r="28" spans="1:27" ht="13.5">
      <c r="A28" s="25" t="s">
        <v>52</v>
      </c>
      <c r="B28" s="24"/>
      <c r="C28" s="6"/>
      <c r="D28" s="6"/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2"/>
      <c r="AA28" s="6"/>
    </row>
    <row r="29" spans="1:27" ht="13.5">
      <c r="A29" s="25" t="s">
        <v>53</v>
      </c>
      <c r="B29" s="24"/>
      <c r="C29" s="6"/>
      <c r="D29" s="6"/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2"/>
      <c r="AA29" s="6"/>
    </row>
    <row r="30" spans="1:27" ht="13.5">
      <c r="A30" s="25" t="s">
        <v>54</v>
      </c>
      <c r="B30" s="24"/>
      <c r="C30" s="6">
        <v>3227273</v>
      </c>
      <c r="D30" s="6"/>
      <c r="E30" s="7">
        <v>1780000</v>
      </c>
      <c r="F30" s="8">
        <v>2285000</v>
      </c>
      <c r="G30" s="8">
        <v>178712</v>
      </c>
      <c r="H30" s="8">
        <v>309731</v>
      </c>
      <c r="I30" s="8">
        <v>113148</v>
      </c>
      <c r="J30" s="8">
        <v>601591</v>
      </c>
      <c r="K30" s="8">
        <v>173844</v>
      </c>
      <c r="L30" s="8">
        <v>414503</v>
      </c>
      <c r="M30" s="8">
        <v>91378</v>
      </c>
      <c r="N30" s="8">
        <v>679725</v>
      </c>
      <c r="O30" s="8">
        <v>235013</v>
      </c>
      <c r="P30" s="8">
        <v>107319</v>
      </c>
      <c r="Q30" s="8">
        <v>173131</v>
      </c>
      <c r="R30" s="8">
        <v>515463</v>
      </c>
      <c r="S30" s="8"/>
      <c r="T30" s="8"/>
      <c r="U30" s="8"/>
      <c r="V30" s="8"/>
      <c r="W30" s="8">
        <v>1796779</v>
      </c>
      <c r="X30" s="8">
        <v>1553499</v>
      </c>
      <c r="Y30" s="8">
        <v>243280</v>
      </c>
      <c r="Z30" s="2">
        <v>15.66</v>
      </c>
      <c r="AA30" s="6">
        <v>2285000</v>
      </c>
    </row>
    <row r="31" spans="1:27" ht="13.5">
      <c r="A31" s="25" t="s">
        <v>55</v>
      </c>
      <c r="B31" s="24"/>
      <c r="C31" s="6">
        <v>2503583</v>
      </c>
      <c r="D31" s="6"/>
      <c r="E31" s="7">
        <v>1971104</v>
      </c>
      <c r="F31" s="8">
        <v>8176000</v>
      </c>
      <c r="G31" s="8">
        <v>207126</v>
      </c>
      <c r="H31" s="8">
        <v>387954</v>
      </c>
      <c r="I31" s="8">
        <v>172167</v>
      </c>
      <c r="J31" s="8">
        <v>767247</v>
      </c>
      <c r="K31" s="8">
        <v>2021666</v>
      </c>
      <c r="L31" s="8">
        <v>261227</v>
      </c>
      <c r="M31" s="8">
        <v>80330</v>
      </c>
      <c r="N31" s="8">
        <v>2363223</v>
      </c>
      <c r="O31" s="8">
        <v>1371853</v>
      </c>
      <c r="P31" s="8">
        <v>105992</v>
      </c>
      <c r="Q31" s="8">
        <v>194716</v>
      </c>
      <c r="R31" s="8">
        <v>1672561</v>
      </c>
      <c r="S31" s="8"/>
      <c r="T31" s="8"/>
      <c r="U31" s="8"/>
      <c r="V31" s="8"/>
      <c r="W31" s="8">
        <v>4803031</v>
      </c>
      <c r="X31" s="8">
        <v>3869993</v>
      </c>
      <c r="Y31" s="8">
        <v>933038</v>
      </c>
      <c r="Z31" s="2">
        <v>24.11</v>
      </c>
      <c r="AA31" s="6">
        <v>8176000</v>
      </c>
    </row>
    <row r="32" spans="1:27" ht="13.5">
      <c r="A32" s="25" t="s">
        <v>43</v>
      </c>
      <c r="B32" s="24"/>
      <c r="C32" s="6">
        <v>3879281</v>
      </c>
      <c r="D32" s="6"/>
      <c r="E32" s="7">
        <v>367710</v>
      </c>
      <c r="F32" s="8">
        <v>450000</v>
      </c>
      <c r="G32" s="8">
        <v>23058</v>
      </c>
      <c r="H32" s="8">
        <v>203224</v>
      </c>
      <c r="I32" s="8">
        <v>68826</v>
      </c>
      <c r="J32" s="8">
        <v>295108</v>
      </c>
      <c r="K32" s="8">
        <v>27393</v>
      </c>
      <c r="L32" s="8">
        <v>6413</v>
      </c>
      <c r="M32" s="8"/>
      <c r="N32" s="8">
        <v>33806</v>
      </c>
      <c r="O32" s="8">
        <v>108883</v>
      </c>
      <c r="P32" s="8"/>
      <c r="Q32" s="8">
        <v>69965</v>
      </c>
      <c r="R32" s="8">
        <v>178848</v>
      </c>
      <c r="S32" s="8"/>
      <c r="T32" s="8"/>
      <c r="U32" s="8"/>
      <c r="V32" s="8"/>
      <c r="W32" s="8">
        <v>507762</v>
      </c>
      <c r="X32" s="8">
        <v>225972</v>
      </c>
      <c r="Y32" s="8">
        <v>281790</v>
      </c>
      <c r="Z32" s="2">
        <v>124.7</v>
      </c>
      <c r="AA32" s="6">
        <v>450000</v>
      </c>
    </row>
    <row r="33" spans="1:27" ht="13.5">
      <c r="A33" s="25" t="s">
        <v>56</v>
      </c>
      <c r="B33" s="24"/>
      <c r="C33" s="6">
        <v>12585542</v>
      </c>
      <c r="D33" s="6"/>
      <c r="E33" s="7">
        <v>13199003</v>
      </c>
      <c r="F33" s="8">
        <v>14166005</v>
      </c>
      <c r="G33" s="8">
        <v>528092</v>
      </c>
      <c r="H33" s="8">
        <v>725351</v>
      </c>
      <c r="I33" s="8">
        <v>824360</v>
      </c>
      <c r="J33" s="8">
        <v>2077803</v>
      </c>
      <c r="K33" s="8">
        <v>1185750</v>
      </c>
      <c r="L33" s="8">
        <v>1203630</v>
      </c>
      <c r="M33" s="8">
        <v>466982</v>
      </c>
      <c r="N33" s="8">
        <v>2856362</v>
      </c>
      <c r="O33" s="8">
        <v>649808</v>
      </c>
      <c r="P33" s="8">
        <v>976486</v>
      </c>
      <c r="Q33" s="8">
        <v>1247423</v>
      </c>
      <c r="R33" s="8">
        <v>2873717</v>
      </c>
      <c r="S33" s="8"/>
      <c r="T33" s="8"/>
      <c r="U33" s="8"/>
      <c r="V33" s="8"/>
      <c r="W33" s="8">
        <v>7807882</v>
      </c>
      <c r="X33" s="8">
        <v>9156492</v>
      </c>
      <c r="Y33" s="8">
        <v>-1348610</v>
      </c>
      <c r="Z33" s="2">
        <v>-14.73</v>
      </c>
      <c r="AA33" s="6">
        <v>14166005</v>
      </c>
    </row>
    <row r="34" spans="1:27" ht="13.5">
      <c r="A34" s="23" t="s">
        <v>57</v>
      </c>
      <c r="B34" s="29"/>
      <c r="C34" s="6"/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63950033</v>
      </c>
      <c r="D35" s="33">
        <f>SUM(D24:D34)</f>
        <v>0</v>
      </c>
      <c r="E35" s="34">
        <f t="shared" si="1"/>
        <v>61246866</v>
      </c>
      <c r="F35" s="35">
        <f t="shared" si="1"/>
        <v>70432054</v>
      </c>
      <c r="G35" s="35">
        <f t="shared" si="1"/>
        <v>4468343</v>
      </c>
      <c r="H35" s="35">
        <f t="shared" si="1"/>
        <v>4843351</v>
      </c>
      <c r="I35" s="35">
        <f t="shared" si="1"/>
        <v>4565331</v>
      </c>
      <c r="J35" s="35">
        <f t="shared" si="1"/>
        <v>13877025</v>
      </c>
      <c r="K35" s="35">
        <f t="shared" si="1"/>
        <v>6655358</v>
      </c>
      <c r="L35" s="35">
        <f t="shared" si="1"/>
        <v>5162692</v>
      </c>
      <c r="M35" s="35">
        <f t="shared" si="1"/>
        <v>637249</v>
      </c>
      <c r="N35" s="35">
        <f t="shared" si="1"/>
        <v>12455299</v>
      </c>
      <c r="O35" s="35">
        <f t="shared" si="1"/>
        <v>9042362</v>
      </c>
      <c r="P35" s="35">
        <f t="shared" si="1"/>
        <v>4502027</v>
      </c>
      <c r="Q35" s="35">
        <f t="shared" si="1"/>
        <v>6455798</v>
      </c>
      <c r="R35" s="35">
        <f t="shared" si="1"/>
        <v>20000187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46332511</v>
      </c>
      <c r="X35" s="35">
        <f t="shared" si="1"/>
        <v>48313477</v>
      </c>
      <c r="Y35" s="35">
        <f t="shared" si="1"/>
        <v>-1980966</v>
      </c>
      <c r="Z35" s="36">
        <f>+IF(X35&lt;&gt;0,+(Y35/X35)*100,0)</f>
        <v>-4.100234806118384</v>
      </c>
      <c r="AA35" s="33">
        <f>SUM(AA24:AA34)</f>
        <v>70432054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179585</v>
      </c>
      <c r="D37" s="46">
        <f>+D21-D35</f>
        <v>0</v>
      </c>
      <c r="E37" s="47">
        <f t="shared" si="2"/>
        <v>-1594822</v>
      </c>
      <c r="F37" s="48">
        <f t="shared" si="2"/>
        <v>-4112280</v>
      </c>
      <c r="G37" s="48">
        <f t="shared" si="2"/>
        <v>1226608</v>
      </c>
      <c r="H37" s="48">
        <f t="shared" si="2"/>
        <v>2422566</v>
      </c>
      <c r="I37" s="48">
        <f t="shared" si="2"/>
        <v>504799</v>
      </c>
      <c r="J37" s="48">
        <f t="shared" si="2"/>
        <v>4153973</v>
      </c>
      <c r="K37" s="48">
        <f t="shared" si="2"/>
        <v>-1660690</v>
      </c>
      <c r="L37" s="48">
        <f t="shared" si="2"/>
        <v>8519</v>
      </c>
      <c r="M37" s="48">
        <f t="shared" si="2"/>
        <v>4319464</v>
      </c>
      <c r="N37" s="48">
        <f t="shared" si="2"/>
        <v>2667293</v>
      </c>
      <c r="O37" s="48">
        <f t="shared" si="2"/>
        <v>-4458248</v>
      </c>
      <c r="P37" s="48">
        <f t="shared" si="2"/>
        <v>500216</v>
      </c>
      <c r="Q37" s="48">
        <f t="shared" si="2"/>
        <v>11256777</v>
      </c>
      <c r="R37" s="48">
        <f t="shared" si="2"/>
        <v>7298745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14120011</v>
      </c>
      <c r="X37" s="48">
        <f>IF(F21=F35,0,X21-X35)</f>
        <v>-790837</v>
      </c>
      <c r="Y37" s="48">
        <f t="shared" si="2"/>
        <v>14910848</v>
      </c>
      <c r="Z37" s="49">
        <f>+IF(X37&lt;&gt;0,+(Y37/X37)*100,0)</f>
        <v>-1885.4514900036288</v>
      </c>
      <c r="AA37" s="46">
        <f>+AA21-AA35</f>
        <v>-4112280</v>
      </c>
    </row>
    <row r="38" spans="1:27" ht="22.5" customHeight="1">
      <c r="A38" s="50" t="s">
        <v>60</v>
      </c>
      <c r="B38" s="29"/>
      <c r="C38" s="6">
        <v>4023430</v>
      </c>
      <c r="D38" s="6"/>
      <c r="E38" s="7">
        <v>3434000</v>
      </c>
      <c r="F38" s="8">
        <v>4154000</v>
      </c>
      <c r="G38" s="8"/>
      <c r="H38" s="8">
        <v>2952000</v>
      </c>
      <c r="I38" s="8"/>
      <c r="J38" s="8">
        <v>2952000</v>
      </c>
      <c r="K38" s="8"/>
      <c r="L38" s="8">
        <v>246000</v>
      </c>
      <c r="M38" s="8"/>
      <c r="N38" s="8">
        <v>246000</v>
      </c>
      <c r="O38" s="8"/>
      <c r="P38" s="8">
        <v>956000</v>
      </c>
      <c r="Q38" s="8"/>
      <c r="R38" s="8">
        <v>956000</v>
      </c>
      <c r="S38" s="8"/>
      <c r="T38" s="8"/>
      <c r="U38" s="8"/>
      <c r="V38" s="8"/>
      <c r="W38" s="8">
        <v>4154000</v>
      </c>
      <c r="X38" s="8">
        <v>3025503</v>
      </c>
      <c r="Y38" s="8">
        <v>1128497</v>
      </c>
      <c r="Z38" s="2">
        <v>37.3</v>
      </c>
      <c r="AA38" s="6">
        <v>4154000</v>
      </c>
    </row>
    <row r="39" spans="1:27" ht="57" customHeight="1">
      <c r="A39" s="50" t="s">
        <v>61</v>
      </c>
      <c r="B39" s="29"/>
      <c r="C39" s="28"/>
      <c r="D39" s="28"/>
      <c r="E39" s="7"/>
      <c r="F39" s="26">
        <v>334829</v>
      </c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>
        <v>133930</v>
      </c>
      <c r="Y39" s="26">
        <v>-133930</v>
      </c>
      <c r="Z39" s="27">
        <v>-100</v>
      </c>
      <c r="AA39" s="28">
        <v>334829</v>
      </c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4203015</v>
      </c>
      <c r="D41" s="56">
        <f>SUM(D37:D40)</f>
        <v>0</v>
      </c>
      <c r="E41" s="57">
        <f t="shared" si="3"/>
        <v>1839178</v>
      </c>
      <c r="F41" s="58">
        <f t="shared" si="3"/>
        <v>376549</v>
      </c>
      <c r="G41" s="58">
        <f t="shared" si="3"/>
        <v>1226608</v>
      </c>
      <c r="H41" s="58">
        <f t="shared" si="3"/>
        <v>5374566</v>
      </c>
      <c r="I41" s="58">
        <f t="shared" si="3"/>
        <v>504799</v>
      </c>
      <c r="J41" s="58">
        <f t="shared" si="3"/>
        <v>7105973</v>
      </c>
      <c r="K41" s="58">
        <f t="shared" si="3"/>
        <v>-1660690</v>
      </c>
      <c r="L41" s="58">
        <f t="shared" si="3"/>
        <v>254519</v>
      </c>
      <c r="M41" s="58">
        <f t="shared" si="3"/>
        <v>4319464</v>
      </c>
      <c r="N41" s="58">
        <f t="shared" si="3"/>
        <v>2913293</v>
      </c>
      <c r="O41" s="58">
        <f t="shared" si="3"/>
        <v>-4458248</v>
      </c>
      <c r="P41" s="58">
        <f t="shared" si="3"/>
        <v>1456216</v>
      </c>
      <c r="Q41" s="58">
        <f t="shared" si="3"/>
        <v>11256777</v>
      </c>
      <c r="R41" s="58">
        <f t="shared" si="3"/>
        <v>8254745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18274011</v>
      </c>
      <c r="X41" s="58">
        <f t="shared" si="3"/>
        <v>2368596</v>
      </c>
      <c r="Y41" s="58">
        <f t="shared" si="3"/>
        <v>15905415</v>
      </c>
      <c r="Z41" s="59">
        <f>+IF(X41&lt;&gt;0,+(Y41/X41)*100,0)</f>
        <v>671.5123642866913</v>
      </c>
      <c r="AA41" s="56">
        <f>SUM(AA37:AA40)</f>
        <v>376549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4203015</v>
      </c>
      <c r="D43" s="64">
        <f>+D41-D42</f>
        <v>0</v>
      </c>
      <c r="E43" s="65">
        <f t="shared" si="4"/>
        <v>1839178</v>
      </c>
      <c r="F43" s="66">
        <f t="shared" si="4"/>
        <v>376549</v>
      </c>
      <c r="G43" s="66">
        <f t="shared" si="4"/>
        <v>1226608</v>
      </c>
      <c r="H43" s="66">
        <f t="shared" si="4"/>
        <v>5374566</v>
      </c>
      <c r="I43" s="66">
        <f t="shared" si="4"/>
        <v>504799</v>
      </c>
      <c r="J43" s="66">
        <f t="shared" si="4"/>
        <v>7105973</v>
      </c>
      <c r="K43" s="66">
        <f t="shared" si="4"/>
        <v>-1660690</v>
      </c>
      <c r="L43" s="66">
        <f t="shared" si="4"/>
        <v>254519</v>
      </c>
      <c r="M43" s="66">
        <f t="shared" si="4"/>
        <v>4319464</v>
      </c>
      <c r="N43" s="66">
        <f t="shared" si="4"/>
        <v>2913293</v>
      </c>
      <c r="O43" s="66">
        <f t="shared" si="4"/>
        <v>-4458248</v>
      </c>
      <c r="P43" s="66">
        <f t="shared" si="4"/>
        <v>1456216</v>
      </c>
      <c r="Q43" s="66">
        <f t="shared" si="4"/>
        <v>11256777</v>
      </c>
      <c r="R43" s="66">
        <f t="shared" si="4"/>
        <v>8254745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18274011</v>
      </c>
      <c r="X43" s="66">
        <f t="shared" si="4"/>
        <v>2368596</v>
      </c>
      <c r="Y43" s="66">
        <f t="shared" si="4"/>
        <v>15905415</v>
      </c>
      <c r="Z43" s="67">
        <f>+IF(X43&lt;&gt;0,+(Y43/X43)*100,0)</f>
        <v>671.5123642866913</v>
      </c>
      <c r="AA43" s="64">
        <f>+AA41-AA42</f>
        <v>376549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4203015</v>
      </c>
      <c r="D45" s="56">
        <f>SUM(D43:D44)</f>
        <v>0</v>
      </c>
      <c r="E45" s="57">
        <f t="shared" si="5"/>
        <v>1839178</v>
      </c>
      <c r="F45" s="58">
        <f t="shared" si="5"/>
        <v>376549</v>
      </c>
      <c r="G45" s="58">
        <f t="shared" si="5"/>
        <v>1226608</v>
      </c>
      <c r="H45" s="58">
        <f t="shared" si="5"/>
        <v>5374566</v>
      </c>
      <c r="I45" s="58">
        <f t="shared" si="5"/>
        <v>504799</v>
      </c>
      <c r="J45" s="58">
        <f t="shared" si="5"/>
        <v>7105973</v>
      </c>
      <c r="K45" s="58">
        <f t="shared" si="5"/>
        <v>-1660690</v>
      </c>
      <c r="L45" s="58">
        <f t="shared" si="5"/>
        <v>254519</v>
      </c>
      <c r="M45" s="58">
        <f t="shared" si="5"/>
        <v>4319464</v>
      </c>
      <c r="N45" s="58">
        <f t="shared" si="5"/>
        <v>2913293</v>
      </c>
      <c r="O45" s="58">
        <f t="shared" si="5"/>
        <v>-4458248</v>
      </c>
      <c r="P45" s="58">
        <f t="shared" si="5"/>
        <v>1456216</v>
      </c>
      <c r="Q45" s="58">
        <f t="shared" si="5"/>
        <v>11256777</v>
      </c>
      <c r="R45" s="58">
        <f t="shared" si="5"/>
        <v>8254745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18274011</v>
      </c>
      <c r="X45" s="58">
        <f t="shared" si="5"/>
        <v>2368596</v>
      </c>
      <c r="Y45" s="58">
        <f t="shared" si="5"/>
        <v>15905415</v>
      </c>
      <c r="Z45" s="59">
        <f>+IF(X45&lt;&gt;0,+(Y45/X45)*100,0)</f>
        <v>671.5123642866913</v>
      </c>
      <c r="AA45" s="56">
        <f>SUM(AA43:AA44)</f>
        <v>376549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4203015</v>
      </c>
      <c r="D47" s="71">
        <f>SUM(D45:D46)</f>
        <v>0</v>
      </c>
      <c r="E47" s="72">
        <f t="shared" si="6"/>
        <v>1839178</v>
      </c>
      <c r="F47" s="73">
        <f t="shared" si="6"/>
        <v>376549</v>
      </c>
      <c r="G47" s="73">
        <f t="shared" si="6"/>
        <v>1226608</v>
      </c>
      <c r="H47" s="74">
        <f t="shared" si="6"/>
        <v>5374566</v>
      </c>
      <c r="I47" s="74">
        <f t="shared" si="6"/>
        <v>504799</v>
      </c>
      <c r="J47" s="74">
        <f t="shared" si="6"/>
        <v>7105973</v>
      </c>
      <c r="K47" s="74">
        <f t="shared" si="6"/>
        <v>-1660690</v>
      </c>
      <c r="L47" s="74">
        <f t="shared" si="6"/>
        <v>254519</v>
      </c>
      <c r="M47" s="73">
        <f t="shared" si="6"/>
        <v>4319464</v>
      </c>
      <c r="N47" s="73">
        <f t="shared" si="6"/>
        <v>2913293</v>
      </c>
      <c r="O47" s="74">
        <f t="shared" si="6"/>
        <v>-4458248</v>
      </c>
      <c r="P47" s="74">
        <f t="shared" si="6"/>
        <v>1456216</v>
      </c>
      <c r="Q47" s="74">
        <f t="shared" si="6"/>
        <v>11256777</v>
      </c>
      <c r="R47" s="74">
        <f t="shared" si="6"/>
        <v>8254745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18274011</v>
      </c>
      <c r="X47" s="74">
        <f t="shared" si="6"/>
        <v>2368596</v>
      </c>
      <c r="Y47" s="74">
        <f t="shared" si="6"/>
        <v>15905415</v>
      </c>
      <c r="Z47" s="75">
        <f>+IF(X47&lt;&gt;0,+(Y47/X47)*100,0)</f>
        <v>671.5123642866913</v>
      </c>
      <c r="AA47" s="76">
        <f>SUM(AA45:AA46)</f>
        <v>376549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89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101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17560030</v>
      </c>
      <c r="D5" s="6"/>
      <c r="E5" s="7">
        <v>22739700</v>
      </c>
      <c r="F5" s="8">
        <v>22465001</v>
      </c>
      <c r="G5" s="8">
        <v>21488166</v>
      </c>
      <c r="H5" s="8">
        <v>-2445735</v>
      </c>
      <c r="I5" s="8">
        <v>-203944</v>
      </c>
      <c r="J5" s="8">
        <v>18838487</v>
      </c>
      <c r="K5" s="8">
        <v>-14595</v>
      </c>
      <c r="L5" s="8">
        <v>-213316</v>
      </c>
      <c r="M5" s="8">
        <v>388375</v>
      </c>
      <c r="N5" s="8">
        <v>160464</v>
      </c>
      <c r="O5" s="8">
        <v>-7290</v>
      </c>
      <c r="P5" s="8">
        <v>12327</v>
      </c>
      <c r="Q5" s="8">
        <v>6124</v>
      </c>
      <c r="R5" s="8">
        <v>11161</v>
      </c>
      <c r="S5" s="8"/>
      <c r="T5" s="8"/>
      <c r="U5" s="8"/>
      <c r="V5" s="8"/>
      <c r="W5" s="8">
        <v>19010112</v>
      </c>
      <c r="X5" s="8">
        <v>16848748</v>
      </c>
      <c r="Y5" s="8">
        <v>2161364</v>
      </c>
      <c r="Z5" s="2">
        <v>12.83</v>
      </c>
      <c r="AA5" s="6">
        <v>22465001</v>
      </c>
    </row>
    <row r="6" spans="1:27" ht="13.5">
      <c r="A6" s="23" t="s">
        <v>32</v>
      </c>
      <c r="B6" s="24"/>
      <c r="C6" s="6">
        <v>75931173</v>
      </c>
      <c r="D6" s="6"/>
      <c r="E6" s="7">
        <v>85857199</v>
      </c>
      <c r="F6" s="8">
        <v>74358299</v>
      </c>
      <c r="G6" s="8">
        <v>5083388</v>
      </c>
      <c r="H6" s="8">
        <v>5986117</v>
      </c>
      <c r="I6" s="8">
        <v>6109112</v>
      </c>
      <c r="J6" s="8">
        <v>17178617</v>
      </c>
      <c r="K6" s="8">
        <v>-16699592</v>
      </c>
      <c r="L6" s="8">
        <v>6546764</v>
      </c>
      <c r="M6" s="8">
        <v>6279160</v>
      </c>
      <c r="N6" s="8">
        <v>-3873668</v>
      </c>
      <c r="O6" s="8">
        <v>9199364</v>
      </c>
      <c r="P6" s="8">
        <v>7386316</v>
      </c>
      <c r="Q6" s="8">
        <v>8420528</v>
      </c>
      <c r="R6" s="8">
        <v>25006208</v>
      </c>
      <c r="S6" s="8"/>
      <c r="T6" s="8"/>
      <c r="U6" s="8"/>
      <c r="V6" s="8"/>
      <c r="W6" s="8">
        <v>38311157</v>
      </c>
      <c r="X6" s="8">
        <v>58985997</v>
      </c>
      <c r="Y6" s="8">
        <v>-20674840</v>
      </c>
      <c r="Z6" s="2">
        <v>-35.05</v>
      </c>
      <c r="AA6" s="6">
        <v>74358299</v>
      </c>
    </row>
    <row r="7" spans="1:27" ht="13.5">
      <c r="A7" s="25" t="s">
        <v>33</v>
      </c>
      <c r="B7" s="24"/>
      <c r="C7" s="6">
        <v>18403294</v>
      </c>
      <c r="D7" s="6"/>
      <c r="E7" s="7">
        <v>17627125</v>
      </c>
      <c r="F7" s="8">
        <v>14648700</v>
      </c>
      <c r="G7" s="8">
        <v>1337632</v>
      </c>
      <c r="H7" s="8">
        <v>1311388</v>
      </c>
      <c r="I7" s="8">
        <v>366939</v>
      </c>
      <c r="J7" s="8">
        <v>3015959</v>
      </c>
      <c r="K7" s="8">
        <v>1369444</v>
      </c>
      <c r="L7" s="8">
        <v>1499971</v>
      </c>
      <c r="M7" s="8">
        <v>1431818</v>
      </c>
      <c r="N7" s="8">
        <v>4301233</v>
      </c>
      <c r="O7" s="8">
        <v>3017534</v>
      </c>
      <c r="P7" s="8">
        <v>1409162</v>
      </c>
      <c r="Q7" s="8">
        <v>1613697</v>
      </c>
      <c r="R7" s="8">
        <v>6040393</v>
      </c>
      <c r="S7" s="8"/>
      <c r="T7" s="8"/>
      <c r="U7" s="8"/>
      <c r="V7" s="8"/>
      <c r="W7" s="8">
        <v>13357585</v>
      </c>
      <c r="X7" s="8">
        <v>11705248</v>
      </c>
      <c r="Y7" s="8">
        <v>1652337</v>
      </c>
      <c r="Z7" s="2">
        <v>14.12</v>
      </c>
      <c r="AA7" s="6">
        <v>14648700</v>
      </c>
    </row>
    <row r="8" spans="1:27" ht="13.5">
      <c r="A8" s="25" t="s">
        <v>34</v>
      </c>
      <c r="B8" s="24"/>
      <c r="C8" s="6">
        <v>11520719</v>
      </c>
      <c r="D8" s="6"/>
      <c r="E8" s="7">
        <v>12240000</v>
      </c>
      <c r="F8" s="8">
        <v>8255162</v>
      </c>
      <c r="G8" s="8">
        <v>1025130</v>
      </c>
      <c r="H8" s="8">
        <v>1024916</v>
      </c>
      <c r="I8" s="8">
        <v>1011955</v>
      </c>
      <c r="J8" s="8">
        <v>3062001</v>
      </c>
      <c r="K8" s="8">
        <v>1018697</v>
      </c>
      <c r="L8" s="8">
        <v>1013535</v>
      </c>
      <c r="M8" s="8">
        <v>1012572</v>
      </c>
      <c r="N8" s="8">
        <v>3044804</v>
      </c>
      <c r="O8" s="8">
        <v>1014492</v>
      </c>
      <c r="P8" s="8">
        <v>1012387</v>
      </c>
      <c r="Q8" s="8">
        <v>1027718</v>
      </c>
      <c r="R8" s="8">
        <v>3054597</v>
      </c>
      <c r="S8" s="8"/>
      <c r="T8" s="8"/>
      <c r="U8" s="8"/>
      <c r="V8" s="8"/>
      <c r="W8" s="8">
        <v>9161402</v>
      </c>
      <c r="X8" s="8">
        <v>5563791</v>
      </c>
      <c r="Y8" s="8">
        <v>3597611</v>
      </c>
      <c r="Z8" s="2">
        <v>64.66</v>
      </c>
      <c r="AA8" s="6">
        <v>8255162</v>
      </c>
    </row>
    <row r="9" spans="1:27" ht="13.5">
      <c r="A9" s="25" t="s">
        <v>35</v>
      </c>
      <c r="B9" s="24"/>
      <c r="C9" s="6">
        <v>8479856</v>
      </c>
      <c r="D9" s="6"/>
      <c r="E9" s="7">
        <v>8916000</v>
      </c>
      <c r="F9" s="8">
        <v>8186668</v>
      </c>
      <c r="G9" s="8">
        <v>751266</v>
      </c>
      <c r="H9" s="8">
        <v>750724</v>
      </c>
      <c r="I9" s="8">
        <v>743001</v>
      </c>
      <c r="J9" s="8">
        <v>2244991</v>
      </c>
      <c r="K9" s="8">
        <v>749179</v>
      </c>
      <c r="L9" s="8">
        <v>792513</v>
      </c>
      <c r="M9" s="8">
        <v>756380</v>
      </c>
      <c r="N9" s="8">
        <v>2298072</v>
      </c>
      <c r="O9" s="8">
        <v>751434</v>
      </c>
      <c r="P9" s="8">
        <v>752839</v>
      </c>
      <c r="Q9" s="8">
        <v>751278</v>
      </c>
      <c r="R9" s="8">
        <v>2255551</v>
      </c>
      <c r="S9" s="8"/>
      <c r="T9" s="8"/>
      <c r="U9" s="8"/>
      <c r="V9" s="8"/>
      <c r="W9" s="8">
        <v>6798614</v>
      </c>
      <c r="X9" s="8">
        <v>4048580</v>
      </c>
      <c r="Y9" s="8">
        <v>2750034</v>
      </c>
      <c r="Z9" s="2">
        <v>67.93</v>
      </c>
      <c r="AA9" s="6">
        <v>8186668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354902</v>
      </c>
      <c r="D11" s="6"/>
      <c r="E11" s="7">
        <v>385000</v>
      </c>
      <c r="F11" s="8">
        <v>175500</v>
      </c>
      <c r="G11" s="8">
        <v>36053</v>
      </c>
      <c r="H11" s="8">
        <v>71313</v>
      </c>
      <c r="I11" s="8">
        <v>43437</v>
      </c>
      <c r="J11" s="8">
        <v>150803</v>
      </c>
      <c r="K11" s="8">
        <v>32370</v>
      </c>
      <c r="L11" s="8">
        <v>557502</v>
      </c>
      <c r="M11" s="8">
        <v>43618</v>
      </c>
      <c r="N11" s="8">
        <v>633490</v>
      </c>
      <c r="O11" s="8">
        <v>39510</v>
      </c>
      <c r="P11" s="8">
        <v>51455</v>
      </c>
      <c r="Q11" s="8">
        <v>-1190</v>
      </c>
      <c r="R11" s="8">
        <v>89775</v>
      </c>
      <c r="S11" s="8"/>
      <c r="T11" s="8"/>
      <c r="U11" s="8"/>
      <c r="V11" s="8"/>
      <c r="W11" s="8">
        <v>874068</v>
      </c>
      <c r="X11" s="8">
        <v>288745</v>
      </c>
      <c r="Y11" s="8">
        <v>585323</v>
      </c>
      <c r="Z11" s="2">
        <v>202.71</v>
      </c>
      <c r="AA11" s="6">
        <v>175500</v>
      </c>
    </row>
    <row r="12" spans="1:27" ht="13.5">
      <c r="A12" s="25" t="s">
        <v>37</v>
      </c>
      <c r="B12" s="29"/>
      <c r="C12" s="6">
        <v>12875173</v>
      </c>
      <c r="D12" s="6"/>
      <c r="E12" s="7">
        <v>217000</v>
      </c>
      <c r="F12" s="8">
        <v>220000</v>
      </c>
      <c r="G12" s="8">
        <v>-9666183</v>
      </c>
      <c r="H12" s="8">
        <v>5532334</v>
      </c>
      <c r="I12" s="8">
        <v>4666424</v>
      </c>
      <c r="J12" s="8">
        <v>532575</v>
      </c>
      <c r="K12" s="8">
        <v>3557403</v>
      </c>
      <c r="L12" s="8">
        <v>1595906</v>
      </c>
      <c r="M12" s="8">
        <v>730079</v>
      </c>
      <c r="N12" s="8">
        <v>5883388</v>
      </c>
      <c r="O12" s="8">
        <v>1784715</v>
      </c>
      <c r="P12" s="8">
        <v>1249752</v>
      </c>
      <c r="Q12" s="8">
        <v>-4232748</v>
      </c>
      <c r="R12" s="8">
        <v>-1198281</v>
      </c>
      <c r="S12" s="8"/>
      <c r="T12" s="8"/>
      <c r="U12" s="8"/>
      <c r="V12" s="8"/>
      <c r="W12" s="8">
        <v>5217682</v>
      </c>
      <c r="X12" s="8">
        <v>162750</v>
      </c>
      <c r="Y12" s="8">
        <v>5054932</v>
      </c>
      <c r="Z12" s="2">
        <v>3105.95</v>
      </c>
      <c r="AA12" s="6">
        <v>220000</v>
      </c>
    </row>
    <row r="13" spans="1:27" ht="13.5">
      <c r="A13" s="23" t="s">
        <v>38</v>
      </c>
      <c r="B13" s="29"/>
      <c r="C13" s="6">
        <v>6165302</v>
      </c>
      <c r="D13" s="6"/>
      <c r="E13" s="7">
        <v>20737888</v>
      </c>
      <c r="F13" s="8">
        <v>12726113</v>
      </c>
      <c r="G13" s="8">
        <v>414480</v>
      </c>
      <c r="H13" s="8">
        <v>514549</v>
      </c>
      <c r="I13" s="8">
        <v>515946</v>
      </c>
      <c r="J13" s="8">
        <v>1444975</v>
      </c>
      <c r="K13" s="8">
        <v>672329</v>
      </c>
      <c r="L13" s="8">
        <v>632493</v>
      </c>
      <c r="M13" s="8">
        <v>617414</v>
      </c>
      <c r="N13" s="8">
        <v>1922236</v>
      </c>
      <c r="O13" s="8">
        <v>660827</v>
      </c>
      <c r="P13" s="8">
        <v>658193</v>
      </c>
      <c r="Q13" s="8">
        <v>649319</v>
      </c>
      <c r="R13" s="8">
        <v>1968339</v>
      </c>
      <c r="S13" s="8"/>
      <c r="T13" s="8"/>
      <c r="U13" s="8"/>
      <c r="V13" s="8"/>
      <c r="W13" s="8">
        <v>5335550</v>
      </c>
      <c r="X13" s="8">
        <v>15553336</v>
      </c>
      <c r="Y13" s="8">
        <v>-10217786</v>
      </c>
      <c r="Z13" s="2">
        <v>-65.7</v>
      </c>
      <c r="AA13" s="6">
        <v>12726113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91214</v>
      </c>
      <c r="D15" s="6"/>
      <c r="E15" s="7">
        <v>62001</v>
      </c>
      <c r="F15" s="8">
        <v>-6000</v>
      </c>
      <c r="G15" s="8">
        <v>3039</v>
      </c>
      <c r="H15" s="8">
        <v>3352</v>
      </c>
      <c r="I15" s="8">
        <v>4071</v>
      </c>
      <c r="J15" s="8">
        <v>10462</v>
      </c>
      <c r="K15" s="8">
        <v>7936</v>
      </c>
      <c r="L15" s="8">
        <v>15198</v>
      </c>
      <c r="M15" s="8">
        <v>1630</v>
      </c>
      <c r="N15" s="8">
        <v>24764</v>
      </c>
      <c r="O15" s="8">
        <v>6516</v>
      </c>
      <c r="P15" s="8">
        <v>10962</v>
      </c>
      <c r="Q15" s="8">
        <v>6091</v>
      </c>
      <c r="R15" s="8">
        <v>23569</v>
      </c>
      <c r="S15" s="8"/>
      <c r="T15" s="8"/>
      <c r="U15" s="8"/>
      <c r="V15" s="8"/>
      <c r="W15" s="8">
        <v>58795</v>
      </c>
      <c r="X15" s="8">
        <v>46499</v>
      </c>
      <c r="Y15" s="8">
        <v>12296</v>
      </c>
      <c r="Z15" s="2">
        <v>26.44</v>
      </c>
      <c r="AA15" s="6">
        <v>-6000</v>
      </c>
    </row>
    <row r="16" spans="1:27" ht="13.5">
      <c r="A16" s="23" t="s">
        <v>41</v>
      </c>
      <c r="B16" s="29"/>
      <c r="C16" s="6"/>
      <c r="D16" s="6"/>
      <c r="E16" s="7">
        <v>670001</v>
      </c>
      <c r="F16" s="8">
        <v>40000</v>
      </c>
      <c r="G16" s="8"/>
      <c r="H16" s="8">
        <v>278</v>
      </c>
      <c r="I16" s="8"/>
      <c r="J16" s="8">
        <v>278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>
        <v>278</v>
      </c>
      <c r="X16" s="8">
        <v>502500</v>
      </c>
      <c r="Y16" s="8">
        <v>-502222</v>
      </c>
      <c r="Z16" s="2">
        <v>-99.94</v>
      </c>
      <c r="AA16" s="6">
        <v>40000</v>
      </c>
    </row>
    <row r="17" spans="1:27" ht="13.5">
      <c r="A17" s="23" t="s">
        <v>42</v>
      </c>
      <c r="B17" s="29"/>
      <c r="C17" s="6"/>
      <c r="D17" s="6"/>
      <c r="E17" s="7">
        <v>210000</v>
      </c>
      <c r="F17" s="8">
        <v>210000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>
        <v>157500</v>
      </c>
      <c r="Y17" s="8">
        <v>-157500</v>
      </c>
      <c r="Z17" s="2">
        <v>-100</v>
      </c>
      <c r="AA17" s="6">
        <v>210000</v>
      </c>
    </row>
    <row r="18" spans="1:27" ht="13.5">
      <c r="A18" s="23" t="s">
        <v>43</v>
      </c>
      <c r="B18" s="29"/>
      <c r="C18" s="6">
        <v>76548000</v>
      </c>
      <c r="D18" s="6"/>
      <c r="E18" s="7">
        <v>92398318</v>
      </c>
      <c r="F18" s="8">
        <v>109188502</v>
      </c>
      <c r="G18" s="8">
        <v>35215000</v>
      </c>
      <c r="H18" s="8">
        <v>287000</v>
      </c>
      <c r="I18" s="8">
        <v>-2137</v>
      </c>
      <c r="J18" s="8">
        <v>35499863</v>
      </c>
      <c r="K18" s="8">
        <v>-99035</v>
      </c>
      <c r="L18" s="8"/>
      <c r="M18" s="8">
        <v>23218033</v>
      </c>
      <c r="N18" s="8">
        <v>23118998</v>
      </c>
      <c r="O18" s="8"/>
      <c r="P18" s="8">
        <v>343000</v>
      </c>
      <c r="Q18" s="8">
        <v>19225000</v>
      </c>
      <c r="R18" s="8">
        <v>19568000</v>
      </c>
      <c r="S18" s="8"/>
      <c r="T18" s="8"/>
      <c r="U18" s="8"/>
      <c r="V18" s="8"/>
      <c r="W18" s="8">
        <v>78186861</v>
      </c>
      <c r="X18" s="8">
        <v>29648123</v>
      </c>
      <c r="Y18" s="8">
        <v>48538738</v>
      </c>
      <c r="Z18" s="2">
        <v>163.72</v>
      </c>
      <c r="AA18" s="6">
        <v>109188502</v>
      </c>
    </row>
    <row r="19" spans="1:27" ht="13.5">
      <c r="A19" s="23" t="s">
        <v>44</v>
      </c>
      <c r="B19" s="29"/>
      <c r="C19" s="6">
        <v>649904</v>
      </c>
      <c r="D19" s="6"/>
      <c r="E19" s="7">
        <v>1100000</v>
      </c>
      <c r="F19" s="26">
        <v>1159558</v>
      </c>
      <c r="G19" s="26">
        <v>39619</v>
      </c>
      <c r="H19" s="26">
        <v>47547</v>
      </c>
      <c r="I19" s="26">
        <v>45145</v>
      </c>
      <c r="J19" s="26">
        <v>132311</v>
      </c>
      <c r="K19" s="26">
        <v>51619</v>
      </c>
      <c r="L19" s="26">
        <v>54840</v>
      </c>
      <c r="M19" s="26">
        <v>60365</v>
      </c>
      <c r="N19" s="26">
        <v>166824</v>
      </c>
      <c r="O19" s="26">
        <v>44558</v>
      </c>
      <c r="P19" s="26">
        <v>46097</v>
      </c>
      <c r="Q19" s="26">
        <v>38155</v>
      </c>
      <c r="R19" s="26">
        <v>128810</v>
      </c>
      <c r="S19" s="26"/>
      <c r="T19" s="26"/>
      <c r="U19" s="26"/>
      <c r="V19" s="26"/>
      <c r="W19" s="26">
        <v>427945</v>
      </c>
      <c r="X19" s="26">
        <v>1298211</v>
      </c>
      <c r="Y19" s="26">
        <v>-870266</v>
      </c>
      <c r="Z19" s="27">
        <v>-67.04</v>
      </c>
      <c r="AA19" s="28">
        <v>1159558</v>
      </c>
    </row>
    <row r="20" spans="1:27" ht="13.5">
      <c r="A20" s="23" t="s">
        <v>45</v>
      </c>
      <c r="B20" s="29"/>
      <c r="C20" s="6"/>
      <c r="D20" s="6"/>
      <c r="E20" s="7"/>
      <c r="F20" s="8"/>
      <c r="G20" s="8"/>
      <c r="H20" s="8"/>
      <c r="I20" s="30"/>
      <c r="J20" s="8"/>
      <c r="K20" s="8"/>
      <c r="L20" s="8"/>
      <c r="M20" s="8">
        <v>-16000</v>
      </c>
      <c r="N20" s="8">
        <v>-16000</v>
      </c>
      <c r="O20" s="8"/>
      <c r="P20" s="30"/>
      <c r="Q20" s="8"/>
      <c r="R20" s="8"/>
      <c r="S20" s="8"/>
      <c r="T20" s="8"/>
      <c r="U20" s="8"/>
      <c r="V20" s="8"/>
      <c r="W20" s="30">
        <v>-16000</v>
      </c>
      <c r="X20" s="8"/>
      <c r="Y20" s="8">
        <v>-16000</v>
      </c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228579567</v>
      </c>
      <c r="D21" s="33">
        <f t="shared" si="0"/>
        <v>0</v>
      </c>
      <c r="E21" s="34">
        <f t="shared" si="0"/>
        <v>263160232</v>
      </c>
      <c r="F21" s="35">
        <f t="shared" si="0"/>
        <v>251627503</v>
      </c>
      <c r="G21" s="35">
        <f t="shared" si="0"/>
        <v>55727590</v>
      </c>
      <c r="H21" s="35">
        <f t="shared" si="0"/>
        <v>13083783</v>
      </c>
      <c r="I21" s="35">
        <f t="shared" si="0"/>
        <v>13299949</v>
      </c>
      <c r="J21" s="35">
        <f t="shared" si="0"/>
        <v>82111322</v>
      </c>
      <c r="K21" s="35">
        <f t="shared" si="0"/>
        <v>-9354245</v>
      </c>
      <c r="L21" s="35">
        <f t="shared" si="0"/>
        <v>12495406</v>
      </c>
      <c r="M21" s="35">
        <f t="shared" si="0"/>
        <v>34523444</v>
      </c>
      <c r="N21" s="35">
        <f t="shared" si="0"/>
        <v>37664605</v>
      </c>
      <c r="O21" s="35">
        <f t="shared" si="0"/>
        <v>16511660</v>
      </c>
      <c r="P21" s="35">
        <f t="shared" si="0"/>
        <v>12932490</v>
      </c>
      <c r="Q21" s="35">
        <f t="shared" si="0"/>
        <v>27503972</v>
      </c>
      <c r="R21" s="35">
        <f t="shared" si="0"/>
        <v>56948122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176724049</v>
      </c>
      <c r="X21" s="35">
        <f t="shared" si="0"/>
        <v>144810028</v>
      </c>
      <c r="Y21" s="35">
        <f t="shared" si="0"/>
        <v>31914021</v>
      </c>
      <c r="Z21" s="36">
        <f>+IF(X21&lt;&gt;0,+(Y21/X21)*100,0)</f>
        <v>22.038543490924535</v>
      </c>
      <c r="AA21" s="33">
        <f>SUM(AA5:AA20)</f>
        <v>251627503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110174015</v>
      </c>
      <c r="D24" s="6"/>
      <c r="E24" s="7">
        <v>114158386</v>
      </c>
      <c r="F24" s="8">
        <v>114723365</v>
      </c>
      <c r="G24" s="8">
        <v>9318722</v>
      </c>
      <c r="H24" s="8">
        <v>9375569</v>
      </c>
      <c r="I24" s="8">
        <v>9492172</v>
      </c>
      <c r="J24" s="8">
        <v>28186463</v>
      </c>
      <c r="K24" s="8">
        <v>9218151</v>
      </c>
      <c r="L24" s="8">
        <v>15183771</v>
      </c>
      <c r="M24" s="8">
        <v>9276053</v>
      </c>
      <c r="N24" s="8">
        <v>33677975</v>
      </c>
      <c r="O24" s="8">
        <v>9298821</v>
      </c>
      <c r="P24" s="8">
        <v>9226022</v>
      </c>
      <c r="Q24" s="8">
        <v>9136522</v>
      </c>
      <c r="R24" s="8">
        <v>27661365</v>
      </c>
      <c r="S24" s="8"/>
      <c r="T24" s="8"/>
      <c r="U24" s="8"/>
      <c r="V24" s="8"/>
      <c r="W24" s="8">
        <v>89525803</v>
      </c>
      <c r="X24" s="8">
        <v>86042478</v>
      </c>
      <c r="Y24" s="8">
        <v>3483325</v>
      </c>
      <c r="Z24" s="2">
        <v>4.05</v>
      </c>
      <c r="AA24" s="6">
        <v>114723365</v>
      </c>
    </row>
    <row r="25" spans="1:27" ht="13.5">
      <c r="A25" s="25" t="s">
        <v>49</v>
      </c>
      <c r="B25" s="24"/>
      <c r="C25" s="6">
        <v>6814699</v>
      </c>
      <c r="D25" s="6"/>
      <c r="E25" s="7">
        <v>6728000</v>
      </c>
      <c r="F25" s="8">
        <v>7185000</v>
      </c>
      <c r="G25" s="8">
        <v>438242</v>
      </c>
      <c r="H25" s="8">
        <v>482242</v>
      </c>
      <c r="I25" s="8">
        <v>481742</v>
      </c>
      <c r="J25" s="8">
        <v>1402226</v>
      </c>
      <c r="K25" s="8">
        <v>438242</v>
      </c>
      <c r="L25" s="8">
        <v>525242</v>
      </c>
      <c r="M25" s="8">
        <v>438242</v>
      </c>
      <c r="N25" s="8">
        <v>1401726</v>
      </c>
      <c r="O25" s="8">
        <v>526287</v>
      </c>
      <c r="P25" s="8">
        <v>526787</v>
      </c>
      <c r="Q25" s="8">
        <v>526287</v>
      </c>
      <c r="R25" s="8">
        <v>1579361</v>
      </c>
      <c r="S25" s="8"/>
      <c r="T25" s="8"/>
      <c r="U25" s="8"/>
      <c r="V25" s="8"/>
      <c r="W25" s="8">
        <v>4383313</v>
      </c>
      <c r="X25" s="8">
        <v>5388747</v>
      </c>
      <c r="Y25" s="8">
        <v>-1005434</v>
      </c>
      <c r="Z25" s="2">
        <v>-18.66</v>
      </c>
      <c r="AA25" s="6">
        <v>7185000</v>
      </c>
    </row>
    <row r="26" spans="1:27" ht="13.5">
      <c r="A26" s="25" t="s">
        <v>50</v>
      </c>
      <c r="B26" s="24"/>
      <c r="C26" s="6">
        <v>19033910</v>
      </c>
      <c r="D26" s="6"/>
      <c r="E26" s="7">
        <v>13811298</v>
      </c>
      <c r="F26" s="8">
        <v>13811298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10358471</v>
      </c>
      <c r="Y26" s="8">
        <v>-10358471</v>
      </c>
      <c r="Z26" s="2">
        <v>-100</v>
      </c>
      <c r="AA26" s="6">
        <v>13811298</v>
      </c>
    </row>
    <row r="27" spans="1:27" ht="13.5">
      <c r="A27" s="25" t="s">
        <v>51</v>
      </c>
      <c r="B27" s="24"/>
      <c r="C27" s="6">
        <v>32166719</v>
      </c>
      <c r="D27" s="6"/>
      <c r="E27" s="7"/>
      <c r="F27" s="8">
        <v>3180000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>
        <v>2385000</v>
      </c>
      <c r="Y27" s="8">
        <v>-2385000</v>
      </c>
      <c r="Z27" s="2">
        <v>-100</v>
      </c>
      <c r="AA27" s="6">
        <v>3180000</v>
      </c>
    </row>
    <row r="28" spans="1:27" ht="13.5">
      <c r="A28" s="25" t="s">
        <v>52</v>
      </c>
      <c r="B28" s="24"/>
      <c r="C28" s="6">
        <v>46933754</v>
      </c>
      <c r="D28" s="6"/>
      <c r="E28" s="7">
        <v>18625493</v>
      </c>
      <c r="F28" s="8">
        <v>10487000</v>
      </c>
      <c r="G28" s="8">
        <v>14505</v>
      </c>
      <c r="H28" s="8">
        <v>51851</v>
      </c>
      <c r="I28" s="8">
        <v>152690</v>
      </c>
      <c r="J28" s="8">
        <v>219046</v>
      </c>
      <c r="K28" s="8">
        <v>10705755</v>
      </c>
      <c r="L28" s="8">
        <v>283267</v>
      </c>
      <c r="M28" s="8">
        <v>245152</v>
      </c>
      <c r="N28" s="8">
        <v>11234174</v>
      </c>
      <c r="O28" s="8">
        <v>5490414</v>
      </c>
      <c r="P28" s="8">
        <v>32942</v>
      </c>
      <c r="Q28" s="8">
        <v>11684</v>
      </c>
      <c r="R28" s="8">
        <v>5535040</v>
      </c>
      <c r="S28" s="8"/>
      <c r="T28" s="8"/>
      <c r="U28" s="8"/>
      <c r="V28" s="8"/>
      <c r="W28" s="8">
        <v>16988260</v>
      </c>
      <c r="X28" s="8">
        <v>7865248</v>
      </c>
      <c r="Y28" s="8">
        <v>9123012</v>
      </c>
      <c r="Z28" s="2">
        <v>115.99</v>
      </c>
      <c r="AA28" s="6">
        <v>10487000</v>
      </c>
    </row>
    <row r="29" spans="1:27" ht="13.5">
      <c r="A29" s="25" t="s">
        <v>53</v>
      </c>
      <c r="B29" s="24"/>
      <c r="C29" s="6">
        <v>59139292</v>
      </c>
      <c r="D29" s="6"/>
      <c r="E29" s="7">
        <v>62522000</v>
      </c>
      <c r="F29" s="8">
        <v>61479000</v>
      </c>
      <c r="G29" s="8">
        <v>1739</v>
      </c>
      <c r="H29" s="8">
        <v>1739</v>
      </c>
      <c r="I29" s="8"/>
      <c r="J29" s="8">
        <v>3478</v>
      </c>
      <c r="K29" s="8"/>
      <c r="L29" s="8"/>
      <c r="M29" s="8"/>
      <c r="N29" s="8"/>
      <c r="O29" s="8">
        <v>9700476</v>
      </c>
      <c r="P29" s="8"/>
      <c r="Q29" s="8">
        <v>1366882</v>
      </c>
      <c r="R29" s="8">
        <v>11067358</v>
      </c>
      <c r="S29" s="8"/>
      <c r="T29" s="8"/>
      <c r="U29" s="8"/>
      <c r="V29" s="8"/>
      <c r="W29" s="8">
        <v>11070836</v>
      </c>
      <c r="X29" s="8">
        <v>46109249</v>
      </c>
      <c r="Y29" s="8">
        <v>-35038413</v>
      </c>
      <c r="Z29" s="2">
        <v>-75.99</v>
      </c>
      <c r="AA29" s="6">
        <v>61479000</v>
      </c>
    </row>
    <row r="30" spans="1:27" ht="13.5">
      <c r="A30" s="25" t="s">
        <v>54</v>
      </c>
      <c r="B30" s="24"/>
      <c r="C30" s="6">
        <v>13287388</v>
      </c>
      <c r="D30" s="6"/>
      <c r="E30" s="7">
        <v>4218336</v>
      </c>
      <c r="F30" s="8">
        <v>8146000</v>
      </c>
      <c r="G30" s="8">
        <v>652269</v>
      </c>
      <c r="H30" s="8">
        <v>1752662</v>
      </c>
      <c r="I30" s="8">
        <v>2040780</v>
      </c>
      <c r="J30" s="8">
        <v>4445711</v>
      </c>
      <c r="K30" s="8">
        <v>1259363</v>
      </c>
      <c r="L30" s="8">
        <v>1286589</v>
      </c>
      <c r="M30" s="8">
        <v>1600555</v>
      </c>
      <c r="N30" s="8">
        <v>4146507</v>
      </c>
      <c r="O30" s="8">
        <v>698621</v>
      </c>
      <c r="P30" s="8">
        <v>1119988</v>
      </c>
      <c r="Q30" s="8">
        <v>1752082</v>
      </c>
      <c r="R30" s="8">
        <v>3570691</v>
      </c>
      <c r="S30" s="8"/>
      <c r="T30" s="8"/>
      <c r="U30" s="8"/>
      <c r="V30" s="8"/>
      <c r="W30" s="8">
        <v>12162909</v>
      </c>
      <c r="X30" s="8">
        <v>6109488</v>
      </c>
      <c r="Y30" s="8">
        <v>6053421</v>
      </c>
      <c r="Z30" s="2">
        <v>99.08</v>
      </c>
      <c r="AA30" s="6">
        <v>8146000</v>
      </c>
    </row>
    <row r="31" spans="1:27" ht="13.5">
      <c r="A31" s="25" t="s">
        <v>55</v>
      </c>
      <c r="B31" s="24"/>
      <c r="C31" s="6">
        <v>17434158</v>
      </c>
      <c r="D31" s="6"/>
      <c r="E31" s="7">
        <v>14876000</v>
      </c>
      <c r="F31" s="8">
        <v>13616753</v>
      </c>
      <c r="G31" s="8">
        <v>289611</v>
      </c>
      <c r="H31" s="8">
        <v>670506</v>
      </c>
      <c r="I31" s="8">
        <v>3359675</v>
      </c>
      <c r="J31" s="8">
        <v>4319792</v>
      </c>
      <c r="K31" s="8">
        <v>1000933</v>
      </c>
      <c r="L31" s="8">
        <v>828317</v>
      </c>
      <c r="M31" s="8">
        <v>2510970</v>
      </c>
      <c r="N31" s="8">
        <v>4340220</v>
      </c>
      <c r="O31" s="8">
        <v>951976</v>
      </c>
      <c r="P31" s="8">
        <v>812095</v>
      </c>
      <c r="Q31" s="8">
        <v>3108097</v>
      </c>
      <c r="R31" s="8">
        <v>4872168</v>
      </c>
      <c r="S31" s="8"/>
      <c r="T31" s="8"/>
      <c r="U31" s="8"/>
      <c r="V31" s="8"/>
      <c r="W31" s="8">
        <v>13532180</v>
      </c>
      <c r="X31" s="8">
        <v>10212564</v>
      </c>
      <c r="Y31" s="8">
        <v>3319616</v>
      </c>
      <c r="Z31" s="2">
        <v>32.51</v>
      </c>
      <c r="AA31" s="6">
        <v>13616753</v>
      </c>
    </row>
    <row r="32" spans="1:27" ht="13.5">
      <c r="A32" s="25" t="s">
        <v>43</v>
      </c>
      <c r="B32" s="24"/>
      <c r="C32" s="6"/>
      <c r="D32" s="6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2"/>
      <c r="AA32" s="6"/>
    </row>
    <row r="33" spans="1:27" ht="13.5">
      <c r="A33" s="25" t="s">
        <v>56</v>
      </c>
      <c r="B33" s="24"/>
      <c r="C33" s="6">
        <v>28547624</v>
      </c>
      <c r="D33" s="6"/>
      <c r="E33" s="7">
        <v>22955000</v>
      </c>
      <c r="F33" s="8">
        <v>44667119</v>
      </c>
      <c r="G33" s="8">
        <v>2501290</v>
      </c>
      <c r="H33" s="8">
        <v>-7323043</v>
      </c>
      <c r="I33" s="8">
        <v>5214031</v>
      </c>
      <c r="J33" s="8">
        <v>392278</v>
      </c>
      <c r="K33" s="8">
        <v>3050873</v>
      </c>
      <c r="L33" s="8">
        <v>3936585</v>
      </c>
      <c r="M33" s="8">
        <v>-12805787</v>
      </c>
      <c r="N33" s="8">
        <v>-5818329</v>
      </c>
      <c r="O33" s="8">
        <v>2626249</v>
      </c>
      <c r="P33" s="8">
        <v>3395253</v>
      </c>
      <c r="Q33" s="8">
        <v>5174442</v>
      </c>
      <c r="R33" s="8">
        <v>11195944</v>
      </c>
      <c r="S33" s="8"/>
      <c r="T33" s="8"/>
      <c r="U33" s="8"/>
      <c r="V33" s="8"/>
      <c r="W33" s="8">
        <v>5769893</v>
      </c>
      <c r="X33" s="8">
        <v>33500273</v>
      </c>
      <c r="Y33" s="8">
        <v>-27730380</v>
      </c>
      <c r="Z33" s="2">
        <v>-82.78</v>
      </c>
      <c r="AA33" s="6">
        <v>44667119</v>
      </c>
    </row>
    <row r="34" spans="1:27" ht="13.5">
      <c r="A34" s="23" t="s">
        <v>57</v>
      </c>
      <c r="B34" s="29"/>
      <c r="C34" s="6">
        <v>2211964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335743523</v>
      </c>
      <c r="D35" s="33">
        <f>SUM(D24:D34)</f>
        <v>0</v>
      </c>
      <c r="E35" s="34">
        <f t="shared" si="1"/>
        <v>257894513</v>
      </c>
      <c r="F35" s="35">
        <f t="shared" si="1"/>
        <v>277295535</v>
      </c>
      <c r="G35" s="35">
        <f t="shared" si="1"/>
        <v>13216378</v>
      </c>
      <c r="H35" s="35">
        <f t="shared" si="1"/>
        <v>5011526</v>
      </c>
      <c r="I35" s="35">
        <f t="shared" si="1"/>
        <v>20741090</v>
      </c>
      <c r="J35" s="35">
        <f t="shared" si="1"/>
        <v>38968994</v>
      </c>
      <c r="K35" s="35">
        <f t="shared" si="1"/>
        <v>25673317</v>
      </c>
      <c r="L35" s="35">
        <f t="shared" si="1"/>
        <v>22043771</v>
      </c>
      <c r="M35" s="35">
        <f t="shared" si="1"/>
        <v>1265185</v>
      </c>
      <c r="N35" s="35">
        <f t="shared" si="1"/>
        <v>48982273</v>
      </c>
      <c r="O35" s="35">
        <f t="shared" si="1"/>
        <v>29292844</v>
      </c>
      <c r="P35" s="35">
        <f t="shared" si="1"/>
        <v>15113087</v>
      </c>
      <c r="Q35" s="35">
        <f t="shared" si="1"/>
        <v>21075996</v>
      </c>
      <c r="R35" s="35">
        <f t="shared" si="1"/>
        <v>65481927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153433194</v>
      </c>
      <c r="X35" s="35">
        <f t="shared" si="1"/>
        <v>207971518</v>
      </c>
      <c r="Y35" s="35">
        <f t="shared" si="1"/>
        <v>-54538324</v>
      </c>
      <c r="Z35" s="36">
        <f>+IF(X35&lt;&gt;0,+(Y35/X35)*100,0)</f>
        <v>-26.223938991492098</v>
      </c>
      <c r="AA35" s="33">
        <f>SUM(AA24:AA34)</f>
        <v>277295535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-107163956</v>
      </c>
      <c r="D37" s="46">
        <f>+D21-D35</f>
        <v>0</v>
      </c>
      <c r="E37" s="47">
        <f t="shared" si="2"/>
        <v>5265719</v>
      </c>
      <c r="F37" s="48">
        <f t="shared" si="2"/>
        <v>-25668032</v>
      </c>
      <c r="G37" s="48">
        <f t="shared" si="2"/>
        <v>42511212</v>
      </c>
      <c r="H37" s="48">
        <f t="shared" si="2"/>
        <v>8072257</v>
      </c>
      <c r="I37" s="48">
        <f t="shared" si="2"/>
        <v>-7441141</v>
      </c>
      <c r="J37" s="48">
        <f t="shared" si="2"/>
        <v>43142328</v>
      </c>
      <c r="K37" s="48">
        <f t="shared" si="2"/>
        <v>-35027562</v>
      </c>
      <c r="L37" s="48">
        <f t="shared" si="2"/>
        <v>-9548365</v>
      </c>
      <c r="M37" s="48">
        <f t="shared" si="2"/>
        <v>33258259</v>
      </c>
      <c r="N37" s="48">
        <f t="shared" si="2"/>
        <v>-11317668</v>
      </c>
      <c r="O37" s="48">
        <f t="shared" si="2"/>
        <v>-12781184</v>
      </c>
      <c r="P37" s="48">
        <f t="shared" si="2"/>
        <v>-2180597</v>
      </c>
      <c r="Q37" s="48">
        <f t="shared" si="2"/>
        <v>6427976</v>
      </c>
      <c r="R37" s="48">
        <f t="shared" si="2"/>
        <v>-8533805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23290855</v>
      </c>
      <c r="X37" s="48">
        <f>IF(F21=F35,0,X21-X35)</f>
        <v>-63161490</v>
      </c>
      <c r="Y37" s="48">
        <f t="shared" si="2"/>
        <v>86452345</v>
      </c>
      <c r="Z37" s="49">
        <f>+IF(X37&lt;&gt;0,+(Y37/X37)*100,0)</f>
        <v>-136.87508796895068</v>
      </c>
      <c r="AA37" s="46">
        <f>+AA21-AA35</f>
        <v>-25668032</v>
      </c>
    </row>
    <row r="38" spans="1:27" ht="22.5" customHeight="1">
      <c r="A38" s="50" t="s">
        <v>60</v>
      </c>
      <c r="B38" s="29"/>
      <c r="C38" s="6">
        <v>21822000</v>
      </c>
      <c r="D38" s="6"/>
      <c r="E38" s="7">
        <v>31295002</v>
      </c>
      <c r="F38" s="8">
        <v>14395000</v>
      </c>
      <c r="G38" s="8">
        <v>7753000</v>
      </c>
      <c r="H38" s="8">
        <v>-7486732</v>
      </c>
      <c r="I38" s="8"/>
      <c r="J38" s="8">
        <v>266268</v>
      </c>
      <c r="K38" s="8"/>
      <c r="L38" s="8"/>
      <c r="M38" s="8"/>
      <c r="N38" s="8"/>
      <c r="O38" s="8"/>
      <c r="P38" s="8"/>
      <c r="Q38" s="8">
        <v>14663000</v>
      </c>
      <c r="R38" s="8">
        <v>14663000</v>
      </c>
      <c r="S38" s="8"/>
      <c r="T38" s="8"/>
      <c r="U38" s="8"/>
      <c r="V38" s="8"/>
      <c r="W38" s="8">
        <v>14929268</v>
      </c>
      <c r="X38" s="8">
        <v>10796250</v>
      </c>
      <c r="Y38" s="8">
        <v>4133018</v>
      </c>
      <c r="Z38" s="2">
        <v>38.28</v>
      </c>
      <c r="AA38" s="6">
        <v>14395000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-85341956</v>
      </c>
      <c r="D41" s="56">
        <f>SUM(D37:D40)</f>
        <v>0</v>
      </c>
      <c r="E41" s="57">
        <f t="shared" si="3"/>
        <v>36560721</v>
      </c>
      <c r="F41" s="58">
        <f t="shared" si="3"/>
        <v>-11273032</v>
      </c>
      <c r="G41" s="58">
        <f t="shared" si="3"/>
        <v>50264212</v>
      </c>
      <c r="H41" s="58">
        <f t="shared" si="3"/>
        <v>585525</v>
      </c>
      <c r="I41" s="58">
        <f t="shared" si="3"/>
        <v>-7441141</v>
      </c>
      <c r="J41" s="58">
        <f t="shared" si="3"/>
        <v>43408596</v>
      </c>
      <c r="K41" s="58">
        <f t="shared" si="3"/>
        <v>-35027562</v>
      </c>
      <c r="L41" s="58">
        <f t="shared" si="3"/>
        <v>-9548365</v>
      </c>
      <c r="M41" s="58">
        <f t="shared" si="3"/>
        <v>33258259</v>
      </c>
      <c r="N41" s="58">
        <f t="shared" si="3"/>
        <v>-11317668</v>
      </c>
      <c r="O41" s="58">
        <f t="shared" si="3"/>
        <v>-12781184</v>
      </c>
      <c r="P41" s="58">
        <f t="shared" si="3"/>
        <v>-2180597</v>
      </c>
      <c r="Q41" s="58">
        <f t="shared" si="3"/>
        <v>21090976</v>
      </c>
      <c r="R41" s="58">
        <f t="shared" si="3"/>
        <v>6129195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38220123</v>
      </c>
      <c r="X41" s="58">
        <f t="shared" si="3"/>
        <v>-52365240</v>
      </c>
      <c r="Y41" s="58">
        <f t="shared" si="3"/>
        <v>90585363</v>
      </c>
      <c r="Z41" s="59">
        <f>+IF(X41&lt;&gt;0,+(Y41/X41)*100,0)</f>
        <v>-172.98758298443778</v>
      </c>
      <c r="AA41" s="56">
        <f>SUM(AA37:AA40)</f>
        <v>-11273032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-85341956</v>
      </c>
      <c r="D43" s="64">
        <f>+D41-D42</f>
        <v>0</v>
      </c>
      <c r="E43" s="65">
        <f t="shared" si="4"/>
        <v>36560721</v>
      </c>
      <c r="F43" s="66">
        <f t="shared" si="4"/>
        <v>-11273032</v>
      </c>
      <c r="G43" s="66">
        <f t="shared" si="4"/>
        <v>50264212</v>
      </c>
      <c r="H43" s="66">
        <f t="shared" si="4"/>
        <v>585525</v>
      </c>
      <c r="I43" s="66">
        <f t="shared" si="4"/>
        <v>-7441141</v>
      </c>
      <c r="J43" s="66">
        <f t="shared" si="4"/>
        <v>43408596</v>
      </c>
      <c r="K43" s="66">
        <f t="shared" si="4"/>
        <v>-35027562</v>
      </c>
      <c r="L43" s="66">
        <f t="shared" si="4"/>
        <v>-9548365</v>
      </c>
      <c r="M43" s="66">
        <f t="shared" si="4"/>
        <v>33258259</v>
      </c>
      <c r="N43" s="66">
        <f t="shared" si="4"/>
        <v>-11317668</v>
      </c>
      <c r="O43" s="66">
        <f t="shared" si="4"/>
        <v>-12781184</v>
      </c>
      <c r="P43" s="66">
        <f t="shared" si="4"/>
        <v>-2180597</v>
      </c>
      <c r="Q43" s="66">
        <f t="shared" si="4"/>
        <v>21090976</v>
      </c>
      <c r="R43" s="66">
        <f t="shared" si="4"/>
        <v>6129195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38220123</v>
      </c>
      <c r="X43" s="66">
        <f t="shared" si="4"/>
        <v>-52365240</v>
      </c>
      <c r="Y43" s="66">
        <f t="shared" si="4"/>
        <v>90585363</v>
      </c>
      <c r="Z43" s="67">
        <f>+IF(X43&lt;&gt;0,+(Y43/X43)*100,0)</f>
        <v>-172.98758298443778</v>
      </c>
      <c r="AA43" s="64">
        <f>+AA41-AA42</f>
        <v>-11273032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-85341956</v>
      </c>
      <c r="D45" s="56">
        <f>SUM(D43:D44)</f>
        <v>0</v>
      </c>
      <c r="E45" s="57">
        <f t="shared" si="5"/>
        <v>36560721</v>
      </c>
      <c r="F45" s="58">
        <f t="shared" si="5"/>
        <v>-11273032</v>
      </c>
      <c r="G45" s="58">
        <f t="shared" si="5"/>
        <v>50264212</v>
      </c>
      <c r="H45" s="58">
        <f t="shared" si="5"/>
        <v>585525</v>
      </c>
      <c r="I45" s="58">
        <f t="shared" si="5"/>
        <v>-7441141</v>
      </c>
      <c r="J45" s="58">
        <f t="shared" si="5"/>
        <v>43408596</v>
      </c>
      <c r="K45" s="58">
        <f t="shared" si="5"/>
        <v>-35027562</v>
      </c>
      <c r="L45" s="58">
        <f t="shared" si="5"/>
        <v>-9548365</v>
      </c>
      <c r="M45" s="58">
        <f t="shared" si="5"/>
        <v>33258259</v>
      </c>
      <c r="N45" s="58">
        <f t="shared" si="5"/>
        <v>-11317668</v>
      </c>
      <c r="O45" s="58">
        <f t="shared" si="5"/>
        <v>-12781184</v>
      </c>
      <c r="P45" s="58">
        <f t="shared" si="5"/>
        <v>-2180597</v>
      </c>
      <c r="Q45" s="58">
        <f t="shared" si="5"/>
        <v>21090976</v>
      </c>
      <c r="R45" s="58">
        <f t="shared" si="5"/>
        <v>6129195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38220123</v>
      </c>
      <c r="X45" s="58">
        <f t="shared" si="5"/>
        <v>-52365240</v>
      </c>
      <c r="Y45" s="58">
        <f t="shared" si="5"/>
        <v>90585363</v>
      </c>
      <c r="Z45" s="59">
        <f>+IF(X45&lt;&gt;0,+(Y45/X45)*100,0)</f>
        <v>-172.98758298443778</v>
      </c>
      <c r="AA45" s="56">
        <f>SUM(AA43:AA44)</f>
        <v>-11273032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-85341956</v>
      </c>
      <c r="D47" s="71">
        <f>SUM(D45:D46)</f>
        <v>0</v>
      </c>
      <c r="E47" s="72">
        <f t="shared" si="6"/>
        <v>36560721</v>
      </c>
      <c r="F47" s="73">
        <f t="shared" si="6"/>
        <v>-11273032</v>
      </c>
      <c r="G47" s="73">
        <f t="shared" si="6"/>
        <v>50264212</v>
      </c>
      <c r="H47" s="74">
        <f t="shared" si="6"/>
        <v>585525</v>
      </c>
      <c r="I47" s="74">
        <f t="shared" si="6"/>
        <v>-7441141</v>
      </c>
      <c r="J47" s="74">
        <f t="shared" si="6"/>
        <v>43408596</v>
      </c>
      <c r="K47" s="74">
        <f t="shared" si="6"/>
        <v>-35027562</v>
      </c>
      <c r="L47" s="74">
        <f t="shared" si="6"/>
        <v>-9548365</v>
      </c>
      <c r="M47" s="73">
        <f t="shared" si="6"/>
        <v>33258259</v>
      </c>
      <c r="N47" s="73">
        <f t="shared" si="6"/>
        <v>-11317668</v>
      </c>
      <c r="O47" s="74">
        <f t="shared" si="6"/>
        <v>-12781184</v>
      </c>
      <c r="P47" s="74">
        <f t="shared" si="6"/>
        <v>-2180597</v>
      </c>
      <c r="Q47" s="74">
        <f t="shared" si="6"/>
        <v>21090976</v>
      </c>
      <c r="R47" s="74">
        <f t="shared" si="6"/>
        <v>6129195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38220123</v>
      </c>
      <c r="X47" s="74">
        <f t="shared" si="6"/>
        <v>-52365240</v>
      </c>
      <c r="Y47" s="74">
        <f t="shared" si="6"/>
        <v>90585363</v>
      </c>
      <c r="Z47" s="75">
        <f>+IF(X47&lt;&gt;0,+(Y47/X47)*100,0)</f>
        <v>-172.98758298443778</v>
      </c>
      <c r="AA47" s="76">
        <f>SUM(AA45:AA46)</f>
        <v>-11273032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90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101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5892175</v>
      </c>
      <c r="D5" s="6"/>
      <c r="E5" s="7">
        <v>7540517</v>
      </c>
      <c r="F5" s="8">
        <v>9714517</v>
      </c>
      <c r="G5" s="8">
        <v>2798538</v>
      </c>
      <c r="H5" s="8">
        <v>49911</v>
      </c>
      <c r="I5" s="8">
        <v>52821</v>
      </c>
      <c r="J5" s="8">
        <v>2901270</v>
      </c>
      <c r="K5" s="8">
        <v>272037</v>
      </c>
      <c r="L5" s="8">
        <v>609290</v>
      </c>
      <c r="M5" s="8">
        <v>61785</v>
      </c>
      <c r="N5" s="8">
        <v>943112</v>
      </c>
      <c r="O5" s="8">
        <v>29493</v>
      </c>
      <c r="P5" s="8">
        <v>38425</v>
      </c>
      <c r="Q5" s="8">
        <v>9152397</v>
      </c>
      <c r="R5" s="8">
        <v>9220315</v>
      </c>
      <c r="S5" s="8"/>
      <c r="T5" s="8"/>
      <c r="U5" s="8"/>
      <c r="V5" s="8"/>
      <c r="W5" s="8">
        <v>13064697</v>
      </c>
      <c r="X5" s="8">
        <v>7285869</v>
      </c>
      <c r="Y5" s="8">
        <v>5778828</v>
      </c>
      <c r="Z5" s="2">
        <v>79.32</v>
      </c>
      <c r="AA5" s="6">
        <v>9714517</v>
      </c>
    </row>
    <row r="6" spans="1:27" ht="13.5">
      <c r="A6" s="23" t="s">
        <v>32</v>
      </c>
      <c r="B6" s="24"/>
      <c r="C6" s="6"/>
      <c r="D6" s="6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2"/>
      <c r="AA6" s="6"/>
    </row>
    <row r="7" spans="1:27" ht="13.5">
      <c r="A7" s="25" t="s">
        <v>33</v>
      </c>
      <c r="B7" s="24"/>
      <c r="C7" s="6">
        <v>4093503</v>
      </c>
      <c r="D7" s="6"/>
      <c r="E7" s="7">
        <v>5221819</v>
      </c>
      <c r="F7" s="8">
        <v>6906846</v>
      </c>
      <c r="G7" s="8">
        <v>720</v>
      </c>
      <c r="H7" s="8">
        <v>321633</v>
      </c>
      <c r="I7" s="8">
        <v>445079</v>
      </c>
      <c r="J7" s="8">
        <v>767432</v>
      </c>
      <c r="K7" s="8">
        <v>342655</v>
      </c>
      <c r="L7" s="8">
        <v>-3621</v>
      </c>
      <c r="M7" s="8">
        <v>975543</v>
      </c>
      <c r="N7" s="8">
        <v>1314577</v>
      </c>
      <c r="O7" s="8">
        <v>311572</v>
      </c>
      <c r="P7" s="8">
        <v>408331</v>
      </c>
      <c r="Q7" s="8">
        <v>873</v>
      </c>
      <c r="R7" s="8">
        <v>720776</v>
      </c>
      <c r="S7" s="8"/>
      <c r="T7" s="8"/>
      <c r="U7" s="8"/>
      <c r="V7" s="8"/>
      <c r="W7" s="8">
        <v>2802785</v>
      </c>
      <c r="X7" s="8">
        <v>5180121</v>
      </c>
      <c r="Y7" s="8">
        <v>-2377336</v>
      </c>
      <c r="Z7" s="2">
        <v>-45.89</v>
      </c>
      <c r="AA7" s="6">
        <v>6906846</v>
      </c>
    </row>
    <row r="8" spans="1:27" ht="13.5">
      <c r="A8" s="25" t="s">
        <v>34</v>
      </c>
      <c r="B8" s="24"/>
      <c r="C8" s="6">
        <v>2127758</v>
      </c>
      <c r="D8" s="6"/>
      <c r="E8" s="7">
        <v>1128953</v>
      </c>
      <c r="F8" s="8">
        <v>2738888</v>
      </c>
      <c r="G8" s="8">
        <v>14714</v>
      </c>
      <c r="H8" s="8">
        <v>223595</v>
      </c>
      <c r="I8" s="8">
        <v>223544</v>
      </c>
      <c r="J8" s="8">
        <v>461853</v>
      </c>
      <c r="K8" s="8">
        <v>215571</v>
      </c>
      <c r="L8" s="8">
        <v>11044</v>
      </c>
      <c r="M8" s="8">
        <v>446799</v>
      </c>
      <c r="N8" s="8">
        <v>673414</v>
      </c>
      <c r="O8" s="8">
        <v>237602</v>
      </c>
      <c r="P8" s="8">
        <v>229207</v>
      </c>
      <c r="Q8" s="8">
        <v>2896</v>
      </c>
      <c r="R8" s="8">
        <v>469705</v>
      </c>
      <c r="S8" s="8"/>
      <c r="T8" s="8"/>
      <c r="U8" s="8"/>
      <c r="V8" s="8"/>
      <c r="W8" s="8">
        <v>1604972</v>
      </c>
      <c r="X8" s="8">
        <v>2054169</v>
      </c>
      <c r="Y8" s="8">
        <v>-449197</v>
      </c>
      <c r="Z8" s="2">
        <v>-21.87</v>
      </c>
      <c r="AA8" s="6">
        <v>2738888</v>
      </c>
    </row>
    <row r="9" spans="1:27" ht="13.5">
      <c r="A9" s="25" t="s">
        <v>35</v>
      </c>
      <c r="B9" s="24"/>
      <c r="C9" s="6">
        <v>2633386</v>
      </c>
      <c r="D9" s="6"/>
      <c r="E9" s="7">
        <v>1496051</v>
      </c>
      <c r="F9" s="8">
        <v>3189470</v>
      </c>
      <c r="G9" s="8">
        <v>778</v>
      </c>
      <c r="H9" s="8">
        <v>280557</v>
      </c>
      <c r="I9" s="8">
        <v>281259</v>
      </c>
      <c r="J9" s="8">
        <v>562594</v>
      </c>
      <c r="K9" s="8">
        <v>282609</v>
      </c>
      <c r="L9" s="8"/>
      <c r="M9" s="8">
        <v>594506</v>
      </c>
      <c r="N9" s="8">
        <v>877115</v>
      </c>
      <c r="O9" s="8">
        <v>298316</v>
      </c>
      <c r="P9" s="8">
        <v>296608</v>
      </c>
      <c r="Q9" s="8"/>
      <c r="R9" s="8">
        <v>594924</v>
      </c>
      <c r="S9" s="8"/>
      <c r="T9" s="8"/>
      <c r="U9" s="8"/>
      <c r="V9" s="8"/>
      <c r="W9" s="8">
        <v>2034633</v>
      </c>
      <c r="X9" s="8">
        <v>2392101</v>
      </c>
      <c r="Y9" s="8">
        <v>-357468</v>
      </c>
      <c r="Z9" s="2">
        <v>-14.94</v>
      </c>
      <c r="AA9" s="6">
        <v>3189470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252336</v>
      </c>
      <c r="D11" s="6"/>
      <c r="E11" s="7">
        <v>1465897</v>
      </c>
      <c r="F11" s="8">
        <v>1465897</v>
      </c>
      <c r="G11" s="8">
        <v>503</v>
      </c>
      <c r="H11" s="8">
        <v>15390</v>
      </c>
      <c r="I11" s="8">
        <v>15390</v>
      </c>
      <c r="J11" s="8">
        <v>31283</v>
      </c>
      <c r="K11" s="8">
        <v>15088</v>
      </c>
      <c r="L11" s="8">
        <v>559</v>
      </c>
      <c r="M11" s="8">
        <v>30408</v>
      </c>
      <c r="N11" s="8">
        <v>46055</v>
      </c>
      <c r="O11" s="8">
        <v>15018</v>
      </c>
      <c r="P11" s="8">
        <v>15866</v>
      </c>
      <c r="Q11" s="8">
        <v>942</v>
      </c>
      <c r="R11" s="8">
        <v>31826</v>
      </c>
      <c r="S11" s="8"/>
      <c r="T11" s="8"/>
      <c r="U11" s="8"/>
      <c r="V11" s="8"/>
      <c r="W11" s="8">
        <v>109164</v>
      </c>
      <c r="X11" s="8">
        <v>1099404</v>
      </c>
      <c r="Y11" s="8">
        <v>-990240</v>
      </c>
      <c r="Z11" s="2">
        <v>-90.07</v>
      </c>
      <c r="AA11" s="6">
        <v>1465897</v>
      </c>
    </row>
    <row r="12" spans="1:27" ht="13.5">
      <c r="A12" s="25" t="s">
        <v>37</v>
      </c>
      <c r="B12" s="29"/>
      <c r="C12" s="6">
        <v>150657</v>
      </c>
      <c r="D12" s="6"/>
      <c r="E12" s="7">
        <v>476523</v>
      </c>
      <c r="F12" s="8">
        <v>576523</v>
      </c>
      <c r="G12" s="8">
        <v>894</v>
      </c>
      <c r="H12" s="8">
        <v>574</v>
      </c>
      <c r="I12" s="8">
        <v>1414</v>
      </c>
      <c r="J12" s="8">
        <v>2882</v>
      </c>
      <c r="K12" s="8"/>
      <c r="L12" s="8">
        <v>102461</v>
      </c>
      <c r="M12" s="8">
        <v>9977</v>
      </c>
      <c r="N12" s="8">
        <v>112438</v>
      </c>
      <c r="O12" s="8">
        <v>2385</v>
      </c>
      <c r="P12" s="8">
        <v>12515</v>
      </c>
      <c r="Q12" s="8">
        <v>5248</v>
      </c>
      <c r="R12" s="8">
        <v>20148</v>
      </c>
      <c r="S12" s="8"/>
      <c r="T12" s="8"/>
      <c r="U12" s="8"/>
      <c r="V12" s="8"/>
      <c r="W12" s="8">
        <v>135468</v>
      </c>
      <c r="X12" s="8">
        <v>432387</v>
      </c>
      <c r="Y12" s="8">
        <v>-296919</v>
      </c>
      <c r="Z12" s="2">
        <v>-68.67</v>
      </c>
      <c r="AA12" s="6">
        <v>576523</v>
      </c>
    </row>
    <row r="13" spans="1:27" ht="13.5">
      <c r="A13" s="23" t="s">
        <v>38</v>
      </c>
      <c r="B13" s="29"/>
      <c r="C13" s="6">
        <v>3867656</v>
      </c>
      <c r="D13" s="6"/>
      <c r="E13" s="7">
        <v>1156628</v>
      </c>
      <c r="F13" s="8">
        <v>1156628</v>
      </c>
      <c r="G13" s="8">
        <v>39</v>
      </c>
      <c r="H13" s="8">
        <v>335083</v>
      </c>
      <c r="I13" s="8">
        <v>340477</v>
      </c>
      <c r="J13" s="8">
        <v>675599</v>
      </c>
      <c r="K13" s="8">
        <v>342107</v>
      </c>
      <c r="L13" s="8">
        <v>344930</v>
      </c>
      <c r="M13" s="8">
        <v>351089</v>
      </c>
      <c r="N13" s="8">
        <v>1038126</v>
      </c>
      <c r="O13" s="8">
        <v>356583</v>
      </c>
      <c r="P13" s="8">
        <v>365289</v>
      </c>
      <c r="Q13" s="8">
        <v>371361</v>
      </c>
      <c r="R13" s="8">
        <v>1093233</v>
      </c>
      <c r="S13" s="8"/>
      <c r="T13" s="8"/>
      <c r="U13" s="8"/>
      <c r="V13" s="8"/>
      <c r="W13" s="8">
        <v>2806958</v>
      </c>
      <c r="X13" s="8">
        <v>867456</v>
      </c>
      <c r="Y13" s="8">
        <v>1939502</v>
      </c>
      <c r="Z13" s="2">
        <v>223.59</v>
      </c>
      <c r="AA13" s="6">
        <v>1156628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/>
      <c r="D15" s="6"/>
      <c r="E15" s="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2"/>
      <c r="AA15" s="6"/>
    </row>
    <row r="16" spans="1:27" ht="13.5">
      <c r="A16" s="23" t="s">
        <v>41</v>
      </c>
      <c r="B16" s="29"/>
      <c r="C16" s="6">
        <v>30227</v>
      </c>
      <c r="D16" s="6"/>
      <c r="E16" s="7"/>
      <c r="F16" s="8"/>
      <c r="G16" s="8">
        <v>100</v>
      </c>
      <c r="H16" s="8"/>
      <c r="I16" s="8"/>
      <c r="J16" s="8">
        <v>100</v>
      </c>
      <c r="K16" s="8"/>
      <c r="L16" s="8"/>
      <c r="M16" s="8"/>
      <c r="N16" s="8"/>
      <c r="O16" s="8">
        <v>104</v>
      </c>
      <c r="P16" s="8">
        <v>278</v>
      </c>
      <c r="Q16" s="8">
        <v>174</v>
      </c>
      <c r="R16" s="8">
        <v>556</v>
      </c>
      <c r="S16" s="8"/>
      <c r="T16" s="8"/>
      <c r="U16" s="8"/>
      <c r="V16" s="8"/>
      <c r="W16" s="8">
        <v>656</v>
      </c>
      <c r="X16" s="8"/>
      <c r="Y16" s="8">
        <v>656</v>
      </c>
      <c r="Z16" s="2"/>
      <c r="AA16" s="6"/>
    </row>
    <row r="17" spans="1:27" ht="13.5">
      <c r="A17" s="23" t="s">
        <v>42</v>
      </c>
      <c r="B17" s="29"/>
      <c r="C17" s="6">
        <v>360330</v>
      </c>
      <c r="D17" s="6"/>
      <c r="E17" s="7">
        <v>944644</v>
      </c>
      <c r="F17" s="8">
        <v>944644</v>
      </c>
      <c r="G17" s="8">
        <v>26138</v>
      </c>
      <c r="H17" s="8">
        <v>22673</v>
      </c>
      <c r="I17" s="8">
        <v>36987</v>
      </c>
      <c r="J17" s="8">
        <v>85798</v>
      </c>
      <c r="K17" s="8">
        <v>131137</v>
      </c>
      <c r="L17" s="8">
        <v>24467</v>
      </c>
      <c r="M17" s="8">
        <v>5295</v>
      </c>
      <c r="N17" s="8">
        <v>160899</v>
      </c>
      <c r="O17" s="8">
        <v>33990</v>
      </c>
      <c r="P17" s="8">
        <v>23303</v>
      </c>
      <c r="Q17" s="8">
        <v>39748</v>
      </c>
      <c r="R17" s="8">
        <v>97041</v>
      </c>
      <c r="S17" s="8"/>
      <c r="T17" s="8"/>
      <c r="U17" s="8"/>
      <c r="V17" s="8"/>
      <c r="W17" s="8">
        <v>343738</v>
      </c>
      <c r="X17" s="8">
        <v>708471</v>
      </c>
      <c r="Y17" s="8">
        <v>-364733</v>
      </c>
      <c r="Z17" s="2">
        <v>-51.48</v>
      </c>
      <c r="AA17" s="6">
        <v>944644</v>
      </c>
    </row>
    <row r="18" spans="1:27" ht="13.5">
      <c r="A18" s="23" t="s">
        <v>43</v>
      </c>
      <c r="B18" s="29"/>
      <c r="C18" s="6">
        <v>27314430</v>
      </c>
      <c r="D18" s="6"/>
      <c r="E18" s="7">
        <v>30115000</v>
      </c>
      <c r="F18" s="8">
        <v>30115000</v>
      </c>
      <c r="G18" s="8">
        <v>10563000</v>
      </c>
      <c r="H18" s="8">
        <v>2845084</v>
      </c>
      <c r="I18" s="8">
        <v>-68699</v>
      </c>
      <c r="J18" s="8">
        <v>13339385</v>
      </c>
      <c r="K18" s="8">
        <v>-115130</v>
      </c>
      <c r="L18" s="8">
        <v>120886</v>
      </c>
      <c r="M18" s="8">
        <v>6649027</v>
      </c>
      <c r="N18" s="8">
        <v>6654783</v>
      </c>
      <c r="O18" s="8">
        <v>-174957</v>
      </c>
      <c r="P18" s="8">
        <v>-129368</v>
      </c>
      <c r="Q18" s="8">
        <v>6551798</v>
      </c>
      <c r="R18" s="8">
        <v>6247473</v>
      </c>
      <c r="S18" s="8"/>
      <c r="T18" s="8"/>
      <c r="U18" s="8"/>
      <c r="V18" s="8"/>
      <c r="W18" s="8">
        <v>26241641</v>
      </c>
      <c r="X18" s="8">
        <v>22586238</v>
      </c>
      <c r="Y18" s="8">
        <v>3655403</v>
      </c>
      <c r="Z18" s="2">
        <v>16.18</v>
      </c>
      <c r="AA18" s="6">
        <v>30115000</v>
      </c>
    </row>
    <row r="19" spans="1:27" ht="13.5">
      <c r="A19" s="23" t="s">
        <v>44</v>
      </c>
      <c r="B19" s="29"/>
      <c r="C19" s="6">
        <v>433169</v>
      </c>
      <c r="D19" s="6"/>
      <c r="E19" s="7">
        <v>1048445</v>
      </c>
      <c r="F19" s="26">
        <v>1248445</v>
      </c>
      <c r="G19" s="26">
        <v>10676</v>
      </c>
      <c r="H19" s="26">
        <v>-2634</v>
      </c>
      <c r="I19" s="26">
        <v>2828</v>
      </c>
      <c r="J19" s="26">
        <v>10870</v>
      </c>
      <c r="K19" s="26">
        <v>2868</v>
      </c>
      <c r="L19" s="26">
        <v>199888</v>
      </c>
      <c r="M19" s="26">
        <v>3896</v>
      </c>
      <c r="N19" s="26">
        <v>206652</v>
      </c>
      <c r="O19" s="26">
        <v>59466</v>
      </c>
      <c r="P19" s="26">
        <v>31215</v>
      </c>
      <c r="Q19" s="26">
        <v>15997</v>
      </c>
      <c r="R19" s="26">
        <v>106678</v>
      </c>
      <c r="S19" s="26"/>
      <c r="T19" s="26"/>
      <c r="U19" s="26"/>
      <c r="V19" s="26"/>
      <c r="W19" s="26">
        <v>324200</v>
      </c>
      <c r="X19" s="26">
        <v>936270</v>
      </c>
      <c r="Y19" s="26">
        <v>-612070</v>
      </c>
      <c r="Z19" s="27">
        <v>-65.37</v>
      </c>
      <c r="AA19" s="28">
        <v>1248445</v>
      </c>
    </row>
    <row r="20" spans="1:27" ht="13.5">
      <c r="A20" s="23" t="s">
        <v>45</v>
      </c>
      <c r="B20" s="29"/>
      <c r="C20" s="6"/>
      <c r="D20" s="6"/>
      <c r="E20" s="7">
        <v>1440450</v>
      </c>
      <c r="F20" s="8">
        <v>4200000</v>
      </c>
      <c r="G20" s="8">
        <v>17905</v>
      </c>
      <c r="H20" s="8">
        <v>6660</v>
      </c>
      <c r="I20" s="30">
        <v>14742</v>
      </c>
      <c r="J20" s="8">
        <v>39307</v>
      </c>
      <c r="K20" s="8">
        <v>696</v>
      </c>
      <c r="L20" s="8">
        <v>15741</v>
      </c>
      <c r="M20" s="8">
        <v>4987</v>
      </c>
      <c r="N20" s="8">
        <v>21424</v>
      </c>
      <c r="O20" s="8">
        <v>7622</v>
      </c>
      <c r="P20" s="30">
        <v>3575</v>
      </c>
      <c r="Q20" s="8">
        <v>6041</v>
      </c>
      <c r="R20" s="8">
        <v>17238</v>
      </c>
      <c r="S20" s="8"/>
      <c r="T20" s="8"/>
      <c r="U20" s="8"/>
      <c r="V20" s="8"/>
      <c r="W20" s="30">
        <v>77969</v>
      </c>
      <c r="X20" s="8">
        <v>3150000</v>
      </c>
      <c r="Y20" s="8">
        <v>-3072031</v>
      </c>
      <c r="Z20" s="2">
        <v>-97.52</v>
      </c>
      <c r="AA20" s="6">
        <v>4200000</v>
      </c>
    </row>
    <row r="21" spans="1:27" ht="24.75" customHeight="1">
      <c r="A21" s="31" t="s">
        <v>46</v>
      </c>
      <c r="B21" s="32"/>
      <c r="C21" s="33">
        <f aca="true" t="shared" si="0" ref="C21:Y21">SUM(C5:C20)</f>
        <v>47155627</v>
      </c>
      <c r="D21" s="33">
        <f t="shared" si="0"/>
        <v>0</v>
      </c>
      <c r="E21" s="34">
        <f t="shared" si="0"/>
        <v>52034927</v>
      </c>
      <c r="F21" s="35">
        <f t="shared" si="0"/>
        <v>62256858</v>
      </c>
      <c r="G21" s="35">
        <f t="shared" si="0"/>
        <v>13434005</v>
      </c>
      <c r="H21" s="35">
        <f t="shared" si="0"/>
        <v>4098526</v>
      </c>
      <c r="I21" s="35">
        <f t="shared" si="0"/>
        <v>1345842</v>
      </c>
      <c r="J21" s="35">
        <f t="shared" si="0"/>
        <v>18878373</v>
      </c>
      <c r="K21" s="35">
        <f t="shared" si="0"/>
        <v>1489638</v>
      </c>
      <c r="L21" s="35">
        <f t="shared" si="0"/>
        <v>1425645</v>
      </c>
      <c r="M21" s="35">
        <f t="shared" si="0"/>
        <v>9133312</v>
      </c>
      <c r="N21" s="35">
        <f t="shared" si="0"/>
        <v>12048595</v>
      </c>
      <c r="O21" s="35">
        <f t="shared" si="0"/>
        <v>1177194</v>
      </c>
      <c r="P21" s="35">
        <f t="shared" si="0"/>
        <v>1295244</v>
      </c>
      <c r="Q21" s="35">
        <f t="shared" si="0"/>
        <v>16147475</v>
      </c>
      <c r="R21" s="35">
        <f t="shared" si="0"/>
        <v>18619913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49546881</v>
      </c>
      <c r="X21" s="35">
        <f t="shared" si="0"/>
        <v>46692486</v>
      </c>
      <c r="Y21" s="35">
        <f t="shared" si="0"/>
        <v>2854395</v>
      </c>
      <c r="Z21" s="36">
        <f>+IF(X21&lt;&gt;0,+(Y21/X21)*100,0)</f>
        <v>6.113178467301998</v>
      </c>
      <c r="AA21" s="33">
        <f>SUM(AA5:AA20)</f>
        <v>62256858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32249979</v>
      </c>
      <c r="D24" s="6"/>
      <c r="E24" s="7">
        <v>30833419</v>
      </c>
      <c r="F24" s="8">
        <v>30867598</v>
      </c>
      <c r="G24" s="8">
        <v>2456269</v>
      </c>
      <c r="H24" s="8">
        <v>2587713</v>
      </c>
      <c r="I24" s="8">
        <v>2592820</v>
      </c>
      <c r="J24" s="8">
        <v>7636802</v>
      </c>
      <c r="K24" s="8">
        <v>2352104</v>
      </c>
      <c r="L24" s="8">
        <v>2578093</v>
      </c>
      <c r="M24" s="8"/>
      <c r="N24" s="8">
        <v>4930197</v>
      </c>
      <c r="O24" s="8">
        <v>5111516</v>
      </c>
      <c r="P24" s="8">
        <v>2356222</v>
      </c>
      <c r="Q24" s="8">
        <v>2394984</v>
      </c>
      <c r="R24" s="8">
        <v>9862722</v>
      </c>
      <c r="S24" s="8"/>
      <c r="T24" s="8"/>
      <c r="U24" s="8"/>
      <c r="V24" s="8"/>
      <c r="W24" s="8">
        <v>22429721</v>
      </c>
      <c r="X24" s="8">
        <v>23150205</v>
      </c>
      <c r="Y24" s="8">
        <v>-720484</v>
      </c>
      <c r="Z24" s="2">
        <v>-3.11</v>
      </c>
      <c r="AA24" s="6">
        <v>30867598</v>
      </c>
    </row>
    <row r="25" spans="1:27" ht="13.5">
      <c r="A25" s="25" t="s">
        <v>49</v>
      </c>
      <c r="B25" s="24"/>
      <c r="C25" s="6">
        <v>3216860</v>
      </c>
      <c r="D25" s="6"/>
      <c r="E25" s="7">
        <v>2971614</v>
      </c>
      <c r="F25" s="8">
        <v>2942457</v>
      </c>
      <c r="G25" s="8">
        <v>231483</v>
      </c>
      <c r="H25" s="8">
        <v>231483</v>
      </c>
      <c r="I25" s="8">
        <v>256243</v>
      </c>
      <c r="J25" s="8">
        <v>719209</v>
      </c>
      <c r="K25" s="8">
        <v>232055</v>
      </c>
      <c r="L25" s="8">
        <v>241855</v>
      </c>
      <c r="M25" s="8"/>
      <c r="N25" s="8">
        <v>473910</v>
      </c>
      <c r="O25" s="8">
        <v>464109</v>
      </c>
      <c r="P25" s="8">
        <v>227404</v>
      </c>
      <c r="Q25" s="8">
        <v>226209</v>
      </c>
      <c r="R25" s="8">
        <v>917722</v>
      </c>
      <c r="S25" s="8"/>
      <c r="T25" s="8"/>
      <c r="U25" s="8"/>
      <c r="V25" s="8"/>
      <c r="W25" s="8">
        <v>2110841</v>
      </c>
      <c r="X25" s="8">
        <v>2206836</v>
      </c>
      <c r="Y25" s="8">
        <v>-95995</v>
      </c>
      <c r="Z25" s="2">
        <v>-4.35</v>
      </c>
      <c r="AA25" s="6">
        <v>2942457</v>
      </c>
    </row>
    <row r="26" spans="1:27" ht="13.5">
      <c r="A26" s="25" t="s">
        <v>50</v>
      </c>
      <c r="B26" s="24"/>
      <c r="C26" s="6">
        <v>3459243</v>
      </c>
      <c r="D26" s="6"/>
      <c r="E26" s="7">
        <v>6277748</v>
      </c>
      <c r="F26" s="8">
        <v>6277748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4708305</v>
      </c>
      <c r="Y26" s="8">
        <v>-4708305</v>
      </c>
      <c r="Z26" s="2">
        <v>-100</v>
      </c>
      <c r="AA26" s="6">
        <v>6277748</v>
      </c>
    </row>
    <row r="27" spans="1:27" ht="13.5">
      <c r="A27" s="25" t="s">
        <v>51</v>
      </c>
      <c r="B27" s="24"/>
      <c r="C27" s="6">
        <v>9762417</v>
      </c>
      <c r="D27" s="6"/>
      <c r="E27" s="7">
        <v>4835180</v>
      </c>
      <c r="F27" s="8">
        <v>4835180</v>
      </c>
      <c r="G27" s="8"/>
      <c r="H27" s="8">
        <v>12742</v>
      </c>
      <c r="I27" s="8">
        <v>10933</v>
      </c>
      <c r="J27" s="8">
        <v>23675</v>
      </c>
      <c r="K27" s="8">
        <v>10933</v>
      </c>
      <c r="L27" s="8">
        <v>10933</v>
      </c>
      <c r="M27" s="8"/>
      <c r="N27" s="8">
        <v>21866</v>
      </c>
      <c r="O27" s="8">
        <v>22912</v>
      </c>
      <c r="P27" s="8"/>
      <c r="Q27" s="8"/>
      <c r="R27" s="8">
        <v>22912</v>
      </c>
      <c r="S27" s="8"/>
      <c r="T27" s="8"/>
      <c r="U27" s="8"/>
      <c r="V27" s="8"/>
      <c r="W27" s="8">
        <v>68453</v>
      </c>
      <c r="X27" s="8">
        <v>3626343</v>
      </c>
      <c r="Y27" s="8">
        <v>-3557890</v>
      </c>
      <c r="Z27" s="2">
        <v>-98.11</v>
      </c>
      <c r="AA27" s="6">
        <v>4835180</v>
      </c>
    </row>
    <row r="28" spans="1:27" ht="13.5">
      <c r="A28" s="25" t="s">
        <v>52</v>
      </c>
      <c r="B28" s="24"/>
      <c r="C28" s="6">
        <v>596735</v>
      </c>
      <c r="D28" s="6"/>
      <c r="E28" s="7">
        <v>120000</v>
      </c>
      <c r="F28" s="8">
        <v>414554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>
        <v>310914</v>
      </c>
      <c r="Y28" s="8">
        <v>-310914</v>
      </c>
      <c r="Z28" s="2">
        <v>-100</v>
      </c>
      <c r="AA28" s="6">
        <v>414554</v>
      </c>
    </row>
    <row r="29" spans="1:27" ht="13.5">
      <c r="A29" s="25" t="s">
        <v>53</v>
      </c>
      <c r="B29" s="24"/>
      <c r="C29" s="6">
        <v>1496468</v>
      </c>
      <c r="D29" s="6"/>
      <c r="E29" s="7">
        <v>1440896</v>
      </c>
      <c r="F29" s="8">
        <v>1440896</v>
      </c>
      <c r="G29" s="8">
        <v>183122</v>
      </c>
      <c r="H29" s="8">
        <v>-183122</v>
      </c>
      <c r="I29" s="8"/>
      <c r="J29" s="8"/>
      <c r="K29" s="8">
        <v>91561</v>
      </c>
      <c r="L29" s="8"/>
      <c r="M29" s="8"/>
      <c r="N29" s="8">
        <v>91561</v>
      </c>
      <c r="O29" s="8"/>
      <c r="P29" s="8">
        <v>-91561</v>
      </c>
      <c r="Q29" s="8"/>
      <c r="R29" s="8">
        <v>-91561</v>
      </c>
      <c r="S29" s="8"/>
      <c r="T29" s="8"/>
      <c r="U29" s="8"/>
      <c r="V29" s="8"/>
      <c r="W29" s="8"/>
      <c r="X29" s="8">
        <v>1080666</v>
      </c>
      <c r="Y29" s="8">
        <v>-1080666</v>
      </c>
      <c r="Z29" s="2">
        <v>-100</v>
      </c>
      <c r="AA29" s="6">
        <v>1440896</v>
      </c>
    </row>
    <row r="30" spans="1:27" ht="13.5">
      <c r="A30" s="25" t="s">
        <v>54</v>
      </c>
      <c r="B30" s="24"/>
      <c r="C30" s="6">
        <v>551997</v>
      </c>
      <c r="D30" s="6"/>
      <c r="E30" s="7">
        <v>595000</v>
      </c>
      <c r="F30" s="8">
        <v>555000</v>
      </c>
      <c r="G30" s="8"/>
      <c r="H30" s="8">
        <v>28539</v>
      </c>
      <c r="I30" s="8">
        <v>17568</v>
      </c>
      <c r="J30" s="8">
        <v>46107</v>
      </c>
      <c r="K30" s="8">
        <v>47876</v>
      </c>
      <c r="L30" s="8">
        <v>50427</v>
      </c>
      <c r="M30" s="8"/>
      <c r="N30" s="8">
        <v>98303</v>
      </c>
      <c r="O30" s="8">
        <v>123907</v>
      </c>
      <c r="P30" s="8">
        <v>26163</v>
      </c>
      <c r="Q30" s="8">
        <v>16537</v>
      </c>
      <c r="R30" s="8">
        <v>166607</v>
      </c>
      <c r="S30" s="8"/>
      <c r="T30" s="8"/>
      <c r="U30" s="8"/>
      <c r="V30" s="8"/>
      <c r="W30" s="8">
        <v>311017</v>
      </c>
      <c r="X30" s="8">
        <v>416241</v>
      </c>
      <c r="Y30" s="8">
        <v>-105224</v>
      </c>
      <c r="Z30" s="2">
        <v>-25.28</v>
      </c>
      <c r="AA30" s="6">
        <v>555000</v>
      </c>
    </row>
    <row r="31" spans="1:27" ht="13.5">
      <c r="A31" s="25" t="s">
        <v>55</v>
      </c>
      <c r="B31" s="24"/>
      <c r="C31" s="6">
        <v>2566278</v>
      </c>
      <c r="D31" s="6"/>
      <c r="E31" s="7">
        <v>4343434</v>
      </c>
      <c r="F31" s="8">
        <v>2691434</v>
      </c>
      <c r="G31" s="8">
        <v>950</v>
      </c>
      <c r="H31" s="8">
        <v>36886</v>
      </c>
      <c r="I31" s="8">
        <v>38404</v>
      </c>
      <c r="J31" s="8">
        <v>76240</v>
      </c>
      <c r="K31" s="8">
        <v>98523</v>
      </c>
      <c r="L31" s="8">
        <v>48641</v>
      </c>
      <c r="M31" s="8">
        <v>203642</v>
      </c>
      <c r="N31" s="8">
        <v>350806</v>
      </c>
      <c r="O31" s="8">
        <v>151958</v>
      </c>
      <c r="P31" s="8">
        <v>-185189</v>
      </c>
      <c r="Q31" s="8">
        <v>284463</v>
      </c>
      <c r="R31" s="8">
        <v>251232</v>
      </c>
      <c r="S31" s="8"/>
      <c r="T31" s="8"/>
      <c r="U31" s="8"/>
      <c r="V31" s="8"/>
      <c r="W31" s="8">
        <v>678278</v>
      </c>
      <c r="X31" s="8">
        <v>2018304</v>
      </c>
      <c r="Y31" s="8">
        <v>-1340026</v>
      </c>
      <c r="Z31" s="2">
        <v>-66.39</v>
      </c>
      <c r="AA31" s="6">
        <v>2691434</v>
      </c>
    </row>
    <row r="32" spans="1:27" ht="13.5">
      <c r="A32" s="25" t="s">
        <v>43</v>
      </c>
      <c r="B32" s="24"/>
      <c r="C32" s="6">
        <v>-792857</v>
      </c>
      <c r="D32" s="6"/>
      <c r="E32" s="7">
        <v>1309675</v>
      </c>
      <c r="F32" s="8">
        <v>707510</v>
      </c>
      <c r="G32" s="8">
        <v>190971</v>
      </c>
      <c r="H32" s="8"/>
      <c r="I32" s="8"/>
      <c r="J32" s="8">
        <v>190971</v>
      </c>
      <c r="K32" s="8"/>
      <c r="L32" s="8"/>
      <c r="M32" s="8"/>
      <c r="N32" s="8"/>
      <c r="O32" s="8">
        <v>368911</v>
      </c>
      <c r="P32" s="8">
        <v>187605</v>
      </c>
      <c r="Q32" s="8">
        <v>66597</v>
      </c>
      <c r="R32" s="8">
        <v>623113</v>
      </c>
      <c r="S32" s="8"/>
      <c r="T32" s="8"/>
      <c r="U32" s="8"/>
      <c r="V32" s="8"/>
      <c r="W32" s="8">
        <v>814084</v>
      </c>
      <c r="X32" s="8">
        <v>530604</v>
      </c>
      <c r="Y32" s="8">
        <v>283480</v>
      </c>
      <c r="Z32" s="2">
        <v>53.43</v>
      </c>
      <c r="AA32" s="6">
        <v>707510</v>
      </c>
    </row>
    <row r="33" spans="1:27" ht="13.5">
      <c r="A33" s="25" t="s">
        <v>56</v>
      </c>
      <c r="B33" s="24"/>
      <c r="C33" s="6">
        <v>9750429</v>
      </c>
      <c r="D33" s="6"/>
      <c r="E33" s="7">
        <v>10634224</v>
      </c>
      <c r="F33" s="8">
        <v>9444181</v>
      </c>
      <c r="G33" s="8">
        <v>134043</v>
      </c>
      <c r="H33" s="8">
        <v>198899</v>
      </c>
      <c r="I33" s="8">
        <v>1217514</v>
      </c>
      <c r="J33" s="8">
        <v>1550456</v>
      </c>
      <c r="K33" s="8">
        <v>1066326</v>
      </c>
      <c r="L33" s="8">
        <v>81040</v>
      </c>
      <c r="M33" s="8">
        <v>62990</v>
      </c>
      <c r="N33" s="8">
        <v>1210356</v>
      </c>
      <c r="O33" s="8">
        <v>595035</v>
      </c>
      <c r="P33" s="8">
        <v>-862523</v>
      </c>
      <c r="Q33" s="8">
        <v>421469</v>
      </c>
      <c r="R33" s="8">
        <v>153981</v>
      </c>
      <c r="S33" s="8"/>
      <c r="T33" s="8"/>
      <c r="U33" s="8"/>
      <c r="V33" s="8"/>
      <c r="W33" s="8">
        <v>2914793</v>
      </c>
      <c r="X33" s="8">
        <v>7082766</v>
      </c>
      <c r="Y33" s="8">
        <v>-4167973</v>
      </c>
      <c r="Z33" s="2">
        <v>-58.85</v>
      </c>
      <c r="AA33" s="6">
        <v>9444181</v>
      </c>
    </row>
    <row r="34" spans="1:27" ht="13.5">
      <c r="A34" s="23" t="s">
        <v>57</v>
      </c>
      <c r="B34" s="29"/>
      <c r="C34" s="6"/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62857549</v>
      </c>
      <c r="D35" s="33">
        <f>SUM(D24:D34)</f>
        <v>0</v>
      </c>
      <c r="E35" s="34">
        <f t="shared" si="1"/>
        <v>63361190</v>
      </c>
      <c r="F35" s="35">
        <f t="shared" si="1"/>
        <v>60176558</v>
      </c>
      <c r="G35" s="35">
        <f t="shared" si="1"/>
        <v>3196838</v>
      </c>
      <c r="H35" s="35">
        <f t="shared" si="1"/>
        <v>2913140</v>
      </c>
      <c r="I35" s="35">
        <f t="shared" si="1"/>
        <v>4133482</v>
      </c>
      <c r="J35" s="35">
        <f t="shared" si="1"/>
        <v>10243460</v>
      </c>
      <c r="K35" s="35">
        <f t="shared" si="1"/>
        <v>3899378</v>
      </c>
      <c r="L35" s="35">
        <f t="shared" si="1"/>
        <v>3010989</v>
      </c>
      <c r="M35" s="35">
        <f t="shared" si="1"/>
        <v>266632</v>
      </c>
      <c r="N35" s="35">
        <f t="shared" si="1"/>
        <v>7176999</v>
      </c>
      <c r="O35" s="35">
        <f t="shared" si="1"/>
        <v>6838348</v>
      </c>
      <c r="P35" s="35">
        <f t="shared" si="1"/>
        <v>1658121</v>
      </c>
      <c r="Q35" s="35">
        <f t="shared" si="1"/>
        <v>3410259</v>
      </c>
      <c r="R35" s="35">
        <f t="shared" si="1"/>
        <v>11906728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29327187</v>
      </c>
      <c r="X35" s="35">
        <f t="shared" si="1"/>
        <v>45131184</v>
      </c>
      <c r="Y35" s="35">
        <f t="shared" si="1"/>
        <v>-15803997</v>
      </c>
      <c r="Z35" s="36">
        <f>+IF(X35&lt;&gt;0,+(Y35/X35)*100,0)</f>
        <v>-35.017909124653144</v>
      </c>
      <c r="AA35" s="33">
        <f>SUM(AA24:AA34)</f>
        <v>60176558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-15701922</v>
      </c>
      <c r="D37" s="46">
        <f>+D21-D35</f>
        <v>0</v>
      </c>
      <c r="E37" s="47">
        <f t="shared" si="2"/>
        <v>-11326263</v>
      </c>
      <c r="F37" s="48">
        <f t="shared" si="2"/>
        <v>2080300</v>
      </c>
      <c r="G37" s="48">
        <f t="shared" si="2"/>
        <v>10237167</v>
      </c>
      <c r="H37" s="48">
        <f t="shared" si="2"/>
        <v>1185386</v>
      </c>
      <c r="I37" s="48">
        <f t="shared" si="2"/>
        <v>-2787640</v>
      </c>
      <c r="J37" s="48">
        <f t="shared" si="2"/>
        <v>8634913</v>
      </c>
      <c r="K37" s="48">
        <f t="shared" si="2"/>
        <v>-2409740</v>
      </c>
      <c r="L37" s="48">
        <f t="shared" si="2"/>
        <v>-1585344</v>
      </c>
      <c r="M37" s="48">
        <f t="shared" si="2"/>
        <v>8866680</v>
      </c>
      <c r="N37" s="48">
        <f t="shared" si="2"/>
        <v>4871596</v>
      </c>
      <c r="O37" s="48">
        <f t="shared" si="2"/>
        <v>-5661154</v>
      </c>
      <c r="P37" s="48">
        <f t="shared" si="2"/>
        <v>-362877</v>
      </c>
      <c r="Q37" s="48">
        <f t="shared" si="2"/>
        <v>12737216</v>
      </c>
      <c r="R37" s="48">
        <f t="shared" si="2"/>
        <v>6713185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20219694</v>
      </c>
      <c r="X37" s="48">
        <f>IF(F21=F35,0,X21-X35)</f>
        <v>1561302</v>
      </c>
      <c r="Y37" s="48">
        <f t="shared" si="2"/>
        <v>18658392</v>
      </c>
      <c r="Z37" s="49">
        <f>+IF(X37&lt;&gt;0,+(Y37/X37)*100,0)</f>
        <v>1195.0533593116513</v>
      </c>
      <c r="AA37" s="46">
        <f>+AA21-AA35</f>
        <v>2080300</v>
      </c>
    </row>
    <row r="38" spans="1:27" ht="22.5" customHeight="1">
      <c r="A38" s="50" t="s">
        <v>60</v>
      </c>
      <c r="B38" s="29"/>
      <c r="C38" s="6">
        <v>19067000</v>
      </c>
      <c r="D38" s="6"/>
      <c r="E38" s="7">
        <v>15191000</v>
      </c>
      <c r="F38" s="8">
        <v>15191000</v>
      </c>
      <c r="G38" s="8"/>
      <c r="H38" s="8"/>
      <c r="I38" s="8"/>
      <c r="J38" s="8"/>
      <c r="K38" s="8"/>
      <c r="L38" s="8"/>
      <c r="M38" s="8"/>
      <c r="N38" s="8"/>
      <c r="O38" s="8"/>
      <c r="P38" s="8">
        <v>3191000</v>
      </c>
      <c r="Q38" s="8">
        <v>1500000</v>
      </c>
      <c r="R38" s="8">
        <v>4691000</v>
      </c>
      <c r="S38" s="8"/>
      <c r="T38" s="8"/>
      <c r="U38" s="8"/>
      <c r="V38" s="8"/>
      <c r="W38" s="8">
        <v>4691000</v>
      </c>
      <c r="X38" s="8">
        <v>11393244</v>
      </c>
      <c r="Y38" s="8">
        <v>-6702244</v>
      </c>
      <c r="Z38" s="2">
        <v>-58.83</v>
      </c>
      <c r="AA38" s="6">
        <v>15191000</v>
      </c>
    </row>
    <row r="39" spans="1:27" ht="57" customHeight="1">
      <c r="A39" s="50" t="s">
        <v>61</v>
      </c>
      <c r="B39" s="29"/>
      <c r="C39" s="28"/>
      <c r="D39" s="28"/>
      <c r="E39" s="7"/>
      <c r="F39" s="26">
        <v>10000000</v>
      </c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>
        <v>7499997</v>
      </c>
      <c r="Y39" s="26">
        <v>-7499997</v>
      </c>
      <c r="Z39" s="27">
        <v>-100</v>
      </c>
      <c r="AA39" s="28">
        <v>10000000</v>
      </c>
    </row>
    <row r="40" spans="1:27" ht="13.5">
      <c r="A40" s="23" t="s">
        <v>62</v>
      </c>
      <c r="B40" s="29"/>
      <c r="C40" s="51">
        <v>5000</v>
      </c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3370078</v>
      </c>
      <c r="D41" s="56">
        <f>SUM(D37:D40)</f>
        <v>0</v>
      </c>
      <c r="E41" s="57">
        <f t="shared" si="3"/>
        <v>3864737</v>
      </c>
      <c r="F41" s="58">
        <f t="shared" si="3"/>
        <v>27271300</v>
      </c>
      <c r="G41" s="58">
        <f t="shared" si="3"/>
        <v>10237167</v>
      </c>
      <c r="H41" s="58">
        <f t="shared" si="3"/>
        <v>1185386</v>
      </c>
      <c r="I41" s="58">
        <f t="shared" si="3"/>
        <v>-2787640</v>
      </c>
      <c r="J41" s="58">
        <f t="shared" si="3"/>
        <v>8634913</v>
      </c>
      <c r="K41" s="58">
        <f t="shared" si="3"/>
        <v>-2409740</v>
      </c>
      <c r="L41" s="58">
        <f t="shared" si="3"/>
        <v>-1585344</v>
      </c>
      <c r="M41" s="58">
        <f t="shared" si="3"/>
        <v>8866680</v>
      </c>
      <c r="N41" s="58">
        <f t="shared" si="3"/>
        <v>4871596</v>
      </c>
      <c r="O41" s="58">
        <f t="shared" si="3"/>
        <v>-5661154</v>
      </c>
      <c r="P41" s="58">
        <f t="shared" si="3"/>
        <v>2828123</v>
      </c>
      <c r="Q41" s="58">
        <f t="shared" si="3"/>
        <v>14237216</v>
      </c>
      <c r="R41" s="58">
        <f t="shared" si="3"/>
        <v>11404185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24910694</v>
      </c>
      <c r="X41" s="58">
        <f t="shared" si="3"/>
        <v>20454543</v>
      </c>
      <c r="Y41" s="58">
        <f t="shared" si="3"/>
        <v>4456151</v>
      </c>
      <c r="Z41" s="59">
        <f>+IF(X41&lt;&gt;0,+(Y41/X41)*100,0)</f>
        <v>21.78562972538668</v>
      </c>
      <c r="AA41" s="56">
        <f>SUM(AA37:AA40)</f>
        <v>27271300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3370078</v>
      </c>
      <c r="D43" s="64">
        <f>+D41-D42</f>
        <v>0</v>
      </c>
      <c r="E43" s="65">
        <f t="shared" si="4"/>
        <v>3864737</v>
      </c>
      <c r="F43" s="66">
        <f t="shared" si="4"/>
        <v>27271300</v>
      </c>
      <c r="G43" s="66">
        <f t="shared" si="4"/>
        <v>10237167</v>
      </c>
      <c r="H43" s="66">
        <f t="shared" si="4"/>
        <v>1185386</v>
      </c>
      <c r="I43" s="66">
        <f t="shared" si="4"/>
        <v>-2787640</v>
      </c>
      <c r="J43" s="66">
        <f t="shared" si="4"/>
        <v>8634913</v>
      </c>
      <c r="K43" s="66">
        <f t="shared" si="4"/>
        <v>-2409740</v>
      </c>
      <c r="L43" s="66">
        <f t="shared" si="4"/>
        <v>-1585344</v>
      </c>
      <c r="M43" s="66">
        <f t="shared" si="4"/>
        <v>8866680</v>
      </c>
      <c r="N43" s="66">
        <f t="shared" si="4"/>
        <v>4871596</v>
      </c>
      <c r="O43" s="66">
        <f t="shared" si="4"/>
        <v>-5661154</v>
      </c>
      <c r="P43" s="66">
        <f t="shared" si="4"/>
        <v>2828123</v>
      </c>
      <c r="Q43" s="66">
        <f t="shared" si="4"/>
        <v>14237216</v>
      </c>
      <c r="R43" s="66">
        <f t="shared" si="4"/>
        <v>11404185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24910694</v>
      </c>
      <c r="X43" s="66">
        <f t="shared" si="4"/>
        <v>20454543</v>
      </c>
      <c r="Y43" s="66">
        <f t="shared" si="4"/>
        <v>4456151</v>
      </c>
      <c r="Z43" s="67">
        <f>+IF(X43&lt;&gt;0,+(Y43/X43)*100,0)</f>
        <v>21.78562972538668</v>
      </c>
      <c r="AA43" s="64">
        <f>+AA41-AA42</f>
        <v>27271300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3370078</v>
      </c>
      <c r="D45" s="56">
        <f>SUM(D43:D44)</f>
        <v>0</v>
      </c>
      <c r="E45" s="57">
        <f t="shared" si="5"/>
        <v>3864737</v>
      </c>
      <c r="F45" s="58">
        <f t="shared" si="5"/>
        <v>27271300</v>
      </c>
      <c r="G45" s="58">
        <f t="shared" si="5"/>
        <v>10237167</v>
      </c>
      <c r="H45" s="58">
        <f t="shared" si="5"/>
        <v>1185386</v>
      </c>
      <c r="I45" s="58">
        <f t="shared" si="5"/>
        <v>-2787640</v>
      </c>
      <c r="J45" s="58">
        <f t="shared" si="5"/>
        <v>8634913</v>
      </c>
      <c r="K45" s="58">
        <f t="shared" si="5"/>
        <v>-2409740</v>
      </c>
      <c r="L45" s="58">
        <f t="shared" si="5"/>
        <v>-1585344</v>
      </c>
      <c r="M45" s="58">
        <f t="shared" si="5"/>
        <v>8866680</v>
      </c>
      <c r="N45" s="58">
        <f t="shared" si="5"/>
        <v>4871596</v>
      </c>
      <c r="O45" s="58">
        <f t="shared" si="5"/>
        <v>-5661154</v>
      </c>
      <c r="P45" s="58">
        <f t="shared" si="5"/>
        <v>2828123</v>
      </c>
      <c r="Q45" s="58">
        <f t="shared" si="5"/>
        <v>14237216</v>
      </c>
      <c r="R45" s="58">
        <f t="shared" si="5"/>
        <v>11404185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24910694</v>
      </c>
      <c r="X45" s="58">
        <f t="shared" si="5"/>
        <v>20454543</v>
      </c>
      <c r="Y45" s="58">
        <f t="shared" si="5"/>
        <v>4456151</v>
      </c>
      <c r="Z45" s="59">
        <f>+IF(X45&lt;&gt;0,+(Y45/X45)*100,0)</f>
        <v>21.78562972538668</v>
      </c>
      <c r="AA45" s="56">
        <f>SUM(AA43:AA44)</f>
        <v>27271300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3370078</v>
      </c>
      <c r="D47" s="71">
        <f>SUM(D45:D46)</f>
        <v>0</v>
      </c>
      <c r="E47" s="72">
        <f t="shared" si="6"/>
        <v>3864737</v>
      </c>
      <c r="F47" s="73">
        <f t="shared" si="6"/>
        <v>27271300</v>
      </c>
      <c r="G47" s="73">
        <f t="shared" si="6"/>
        <v>10237167</v>
      </c>
      <c r="H47" s="74">
        <f t="shared" si="6"/>
        <v>1185386</v>
      </c>
      <c r="I47" s="74">
        <f t="shared" si="6"/>
        <v>-2787640</v>
      </c>
      <c r="J47" s="74">
        <f t="shared" si="6"/>
        <v>8634913</v>
      </c>
      <c r="K47" s="74">
        <f t="shared" si="6"/>
        <v>-2409740</v>
      </c>
      <c r="L47" s="74">
        <f t="shared" si="6"/>
        <v>-1585344</v>
      </c>
      <c r="M47" s="73">
        <f t="shared" si="6"/>
        <v>8866680</v>
      </c>
      <c r="N47" s="73">
        <f t="shared" si="6"/>
        <v>4871596</v>
      </c>
      <c r="O47" s="74">
        <f t="shared" si="6"/>
        <v>-5661154</v>
      </c>
      <c r="P47" s="74">
        <f t="shared" si="6"/>
        <v>2828123</v>
      </c>
      <c r="Q47" s="74">
        <f t="shared" si="6"/>
        <v>14237216</v>
      </c>
      <c r="R47" s="74">
        <f t="shared" si="6"/>
        <v>11404185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24910694</v>
      </c>
      <c r="X47" s="74">
        <f t="shared" si="6"/>
        <v>20454543</v>
      </c>
      <c r="Y47" s="74">
        <f t="shared" si="6"/>
        <v>4456151</v>
      </c>
      <c r="Z47" s="75">
        <f>+IF(X47&lt;&gt;0,+(Y47/X47)*100,0)</f>
        <v>21.78562972538668</v>
      </c>
      <c r="AA47" s="76">
        <f>SUM(AA45:AA46)</f>
        <v>27271300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91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101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27421401</v>
      </c>
      <c r="D5" s="6"/>
      <c r="E5" s="7">
        <v>80000175</v>
      </c>
      <c r="F5" s="8">
        <v>80000175</v>
      </c>
      <c r="G5" s="8"/>
      <c r="H5" s="8"/>
      <c r="I5" s="8"/>
      <c r="J5" s="8"/>
      <c r="K5" s="8"/>
      <c r="L5" s="8"/>
      <c r="M5" s="8"/>
      <c r="N5" s="8"/>
      <c r="O5" s="8">
        <v>58913032</v>
      </c>
      <c r="P5" s="8">
        <v>2350</v>
      </c>
      <c r="Q5" s="8">
        <v>-439212</v>
      </c>
      <c r="R5" s="8">
        <v>58476170</v>
      </c>
      <c r="S5" s="8"/>
      <c r="T5" s="8"/>
      <c r="U5" s="8"/>
      <c r="V5" s="8"/>
      <c r="W5" s="8">
        <v>58476170</v>
      </c>
      <c r="X5" s="8">
        <v>60000132</v>
      </c>
      <c r="Y5" s="8">
        <v>-1523962</v>
      </c>
      <c r="Z5" s="2">
        <v>-2.54</v>
      </c>
      <c r="AA5" s="6">
        <v>80000175</v>
      </c>
    </row>
    <row r="6" spans="1:27" ht="13.5">
      <c r="A6" s="23" t="s">
        <v>32</v>
      </c>
      <c r="B6" s="24"/>
      <c r="C6" s="6">
        <v>47408142</v>
      </c>
      <c r="D6" s="6"/>
      <c r="E6" s="7">
        <v>57439568</v>
      </c>
      <c r="F6" s="8">
        <v>57439568</v>
      </c>
      <c r="G6" s="8"/>
      <c r="H6" s="8"/>
      <c r="I6" s="8"/>
      <c r="J6" s="8"/>
      <c r="K6" s="8"/>
      <c r="L6" s="8"/>
      <c r="M6" s="8"/>
      <c r="N6" s="8"/>
      <c r="O6" s="8">
        <v>23334950</v>
      </c>
      <c r="P6" s="8">
        <v>3823878</v>
      </c>
      <c r="Q6" s="8">
        <v>3305638</v>
      </c>
      <c r="R6" s="8">
        <v>30464466</v>
      </c>
      <c r="S6" s="8"/>
      <c r="T6" s="8"/>
      <c r="U6" s="8"/>
      <c r="V6" s="8"/>
      <c r="W6" s="8">
        <v>30464466</v>
      </c>
      <c r="X6" s="8">
        <v>43079681</v>
      </c>
      <c r="Y6" s="8">
        <v>-12615215</v>
      </c>
      <c r="Z6" s="2">
        <v>-29.28</v>
      </c>
      <c r="AA6" s="6">
        <v>57439568</v>
      </c>
    </row>
    <row r="7" spans="1:27" ht="13.5">
      <c r="A7" s="25" t="s">
        <v>33</v>
      </c>
      <c r="B7" s="24"/>
      <c r="C7" s="6">
        <v>14789986</v>
      </c>
      <c r="D7" s="6"/>
      <c r="E7" s="7">
        <v>19765040</v>
      </c>
      <c r="F7" s="8">
        <v>19765040</v>
      </c>
      <c r="G7" s="8"/>
      <c r="H7" s="8"/>
      <c r="I7" s="8"/>
      <c r="J7" s="8"/>
      <c r="K7" s="8"/>
      <c r="L7" s="8"/>
      <c r="M7" s="8"/>
      <c r="N7" s="8"/>
      <c r="O7" s="8">
        <v>9106610</v>
      </c>
      <c r="P7" s="8">
        <v>1513798</v>
      </c>
      <c r="Q7" s="8">
        <v>1038382</v>
      </c>
      <c r="R7" s="8">
        <v>11658790</v>
      </c>
      <c r="S7" s="8"/>
      <c r="T7" s="8"/>
      <c r="U7" s="8"/>
      <c r="V7" s="8"/>
      <c r="W7" s="8">
        <v>11658790</v>
      </c>
      <c r="X7" s="8">
        <v>14823782</v>
      </c>
      <c r="Y7" s="8">
        <v>-3164992</v>
      </c>
      <c r="Z7" s="2">
        <v>-21.35</v>
      </c>
      <c r="AA7" s="6">
        <v>19765040</v>
      </c>
    </row>
    <row r="8" spans="1:27" ht="13.5">
      <c r="A8" s="25" t="s">
        <v>34</v>
      </c>
      <c r="B8" s="24"/>
      <c r="C8" s="6">
        <v>21838515</v>
      </c>
      <c r="D8" s="6"/>
      <c r="E8" s="7">
        <v>21246496</v>
      </c>
      <c r="F8" s="8">
        <v>25114292</v>
      </c>
      <c r="G8" s="8"/>
      <c r="H8" s="8"/>
      <c r="I8" s="8"/>
      <c r="J8" s="8"/>
      <c r="K8" s="8"/>
      <c r="L8" s="8"/>
      <c r="M8" s="8"/>
      <c r="N8" s="8"/>
      <c r="O8" s="8">
        <v>14848613</v>
      </c>
      <c r="P8" s="8">
        <v>2162963</v>
      </c>
      <c r="Q8" s="8">
        <v>2146700</v>
      </c>
      <c r="R8" s="8">
        <v>19158276</v>
      </c>
      <c r="S8" s="8"/>
      <c r="T8" s="8"/>
      <c r="U8" s="8"/>
      <c r="V8" s="8"/>
      <c r="W8" s="8">
        <v>19158276</v>
      </c>
      <c r="X8" s="8">
        <v>-2276739</v>
      </c>
      <c r="Y8" s="8">
        <v>21435015</v>
      </c>
      <c r="Z8" s="2">
        <v>-941.48</v>
      </c>
      <c r="AA8" s="6">
        <v>25114292</v>
      </c>
    </row>
    <row r="9" spans="1:27" ht="13.5">
      <c r="A9" s="25" t="s">
        <v>35</v>
      </c>
      <c r="B9" s="24"/>
      <c r="C9" s="6">
        <v>13391481</v>
      </c>
      <c r="D9" s="6"/>
      <c r="E9" s="7">
        <v>11305055</v>
      </c>
      <c r="F9" s="8">
        <v>15400203</v>
      </c>
      <c r="G9" s="8"/>
      <c r="H9" s="8"/>
      <c r="I9" s="8"/>
      <c r="J9" s="8"/>
      <c r="K9" s="8"/>
      <c r="L9" s="8"/>
      <c r="M9" s="8"/>
      <c r="N9" s="8"/>
      <c r="O9" s="8">
        <v>8396618</v>
      </c>
      <c r="P9" s="8">
        <v>1222483</v>
      </c>
      <c r="Q9" s="8">
        <v>1208161</v>
      </c>
      <c r="R9" s="8">
        <v>10827262</v>
      </c>
      <c r="S9" s="8"/>
      <c r="T9" s="8"/>
      <c r="U9" s="8"/>
      <c r="V9" s="8"/>
      <c r="W9" s="8">
        <v>10827262</v>
      </c>
      <c r="X9" s="8">
        <v>-2074552</v>
      </c>
      <c r="Y9" s="8">
        <v>12901814</v>
      </c>
      <c r="Z9" s="2">
        <v>-621.91</v>
      </c>
      <c r="AA9" s="6">
        <v>15400203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428380</v>
      </c>
      <c r="D11" s="6"/>
      <c r="E11" s="7">
        <v>258372</v>
      </c>
      <c r="F11" s="8">
        <v>428380</v>
      </c>
      <c r="G11" s="8"/>
      <c r="H11" s="8"/>
      <c r="I11" s="8"/>
      <c r="J11" s="8"/>
      <c r="K11" s="8"/>
      <c r="L11" s="8"/>
      <c r="M11" s="8"/>
      <c r="N11" s="8"/>
      <c r="O11" s="8">
        <v>216559</v>
      </c>
      <c r="P11" s="8">
        <v>28237</v>
      </c>
      <c r="Q11" s="8">
        <v>28054</v>
      </c>
      <c r="R11" s="8">
        <v>272850</v>
      </c>
      <c r="S11" s="8"/>
      <c r="T11" s="8"/>
      <c r="U11" s="8"/>
      <c r="V11" s="8"/>
      <c r="W11" s="8">
        <v>272850</v>
      </c>
      <c r="X11" s="8"/>
      <c r="Y11" s="8">
        <v>272850</v>
      </c>
      <c r="Z11" s="2"/>
      <c r="AA11" s="6">
        <v>428380</v>
      </c>
    </row>
    <row r="12" spans="1:27" ht="13.5">
      <c r="A12" s="25" t="s">
        <v>37</v>
      </c>
      <c r="B12" s="29"/>
      <c r="C12" s="6">
        <v>1130716</v>
      </c>
      <c r="D12" s="6"/>
      <c r="E12" s="7">
        <v>692700</v>
      </c>
      <c r="F12" s="8">
        <v>692700</v>
      </c>
      <c r="G12" s="8"/>
      <c r="H12" s="8"/>
      <c r="I12" s="8"/>
      <c r="J12" s="8"/>
      <c r="K12" s="8"/>
      <c r="L12" s="8"/>
      <c r="M12" s="8"/>
      <c r="N12" s="8"/>
      <c r="O12" s="8">
        <v>13331</v>
      </c>
      <c r="P12" s="8">
        <v>930</v>
      </c>
      <c r="Q12" s="8">
        <v>297</v>
      </c>
      <c r="R12" s="8">
        <v>14558</v>
      </c>
      <c r="S12" s="8"/>
      <c r="T12" s="8"/>
      <c r="U12" s="8"/>
      <c r="V12" s="8"/>
      <c r="W12" s="8">
        <v>14558</v>
      </c>
      <c r="X12" s="8">
        <v>519525</v>
      </c>
      <c r="Y12" s="8">
        <v>-504967</v>
      </c>
      <c r="Z12" s="2">
        <v>-97.2</v>
      </c>
      <c r="AA12" s="6">
        <v>692700</v>
      </c>
    </row>
    <row r="13" spans="1:27" ht="13.5">
      <c r="A13" s="23" t="s">
        <v>38</v>
      </c>
      <c r="B13" s="29"/>
      <c r="C13" s="6"/>
      <c r="D13" s="6"/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2"/>
      <c r="AA13" s="6"/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416780</v>
      </c>
      <c r="D15" s="6"/>
      <c r="E15" s="7">
        <v>631200</v>
      </c>
      <c r="F15" s="8">
        <v>631200</v>
      </c>
      <c r="G15" s="8"/>
      <c r="H15" s="8"/>
      <c r="I15" s="8"/>
      <c r="J15" s="8"/>
      <c r="K15" s="8"/>
      <c r="L15" s="8"/>
      <c r="M15" s="8"/>
      <c r="N15" s="8"/>
      <c r="O15" s="8">
        <v>26800</v>
      </c>
      <c r="P15" s="8">
        <v>2350</v>
      </c>
      <c r="Q15" s="8">
        <v>550</v>
      </c>
      <c r="R15" s="8">
        <v>29700</v>
      </c>
      <c r="S15" s="8"/>
      <c r="T15" s="8"/>
      <c r="U15" s="8"/>
      <c r="V15" s="8"/>
      <c r="W15" s="8">
        <v>29700</v>
      </c>
      <c r="X15" s="8">
        <v>473400</v>
      </c>
      <c r="Y15" s="8">
        <v>-443700</v>
      </c>
      <c r="Z15" s="2">
        <v>-93.73</v>
      </c>
      <c r="AA15" s="6">
        <v>631200</v>
      </c>
    </row>
    <row r="16" spans="1:27" ht="13.5">
      <c r="A16" s="23" t="s">
        <v>41</v>
      </c>
      <c r="B16" s="29"/>
      <c r="C16" s="6">
        <v>1287056</v>
      </c>
      <c r="D16" s="6"/>
      <c r="E16" s="7">
        <v>547040</v>
      </c>
      <c r="F16" s="8">
        <v>547040</v>
      </c>
      <c r="G16" s="8"/>
      <c r="H16" s="8"/>
      <c r="I16" s="8"/>
      <c r="J16" s="8"/>
      <c r="K16" s="8"/>
      <c r="L16" s="8"/>
      <c r="M16" s="8"/>
      <c r="N16" s="8"/>
      <c r="O16" s="8">
        <v>363</v>
      </c>
      <c r="P16" s="8"/>
      <c r="Q16" s="8"/>
      <c r="R16" s="8">
        <v>363</v>
      </c>
      <c r="S16" s="8"/>
      <c r="T16" s="8"/>
      <c r="U16" s="8"/>
      <c r="V16" s="8"/>
      <c r="W16" s="8">
        <v>363</v>
      </c>
      <c r="X16" s="8">
        <v>410285</v>
      </c>
      <c r="Y16" s="8">
        <v>-409922</v>
      </c>
      <c r="Z16" s="2">
        <v>-99.91</v>
      </c>
      <c r="AA16" s="6">
        <v>547040</v>
      </c>
    </row>
    <row r="17" spans="1:27" ht="13.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3.5">
      <c r="A18" s="23" t="s">
        <v>43</v>
      </c>
      <c r="B18" s="29"/>
      <c r="C18" s="6">
        <v>42243683</v>
      </c>
      <c r="D18" s="6"/>
      <c r="E18" s="7">
        <v>48090360</v>
      </c>
      <c r="F18" s="8">
        <v>48090360</v>
      </c>
      <c r="G18" s="8"/>
      <c r="H18" s="8"/>
      <c r="I18" s="8"/>
      <c r="J18" s="8"/>
      <c r="K18" s="8"/>
      <c r="L18" s="8"/>
      <c r="M18" s="8"/>
      <c r="N18" s="8"/>
      <c r="O18" s="8">
        <v>24019463</v>
      </c>
      <c r="P18" s="8"/>
      <c r="Q18" s="8">
        <v>9760000</v>
      </c>
      <c r="R18" s="8">
        <v>33779463</v>
      </c>
      <c r="S18" s="8"/>
      <c r="T18" s="8"/>
      <c r="U18" s="8"/>
      <c r="V18" s="8"/>
      <c r="W18" s="8">
        <v>33779463</v>
      </c>
      <c r="X18" s="8">
        <v>36067779</v>
      </c>
      <c r="Y18" s="8">
        <v>-2288316</v>
      </c>
      <c r="Z18" s="2">
        <v>-6.34</v>
      </c>
      <c r="AA18" s="6">
        <v>48090360</v>
      </c>
    </row>
    <row r="19" spans="1:27" ht="13.5">
      <c r="A19" s="23" t="s">
        <v>44</v>
      </c>
      <c r="B19" s="29"/>
      <c r="C19" s="6">
        <v>1275091</v>
      </c>
      <c r="D19" s="6"/>
      <c r="E19" s="7">
        <v>421930</v>
      </c>
      <c r="F19" s="26">
        <v>1150002</v>
      </c>
      <c r="G19" s="26"/>
      <c r="H19" s="26"/>
      <c r="I19" s="26"/>
      <c r="J19" s="26"/>
      <c r="K19" s="26"/>
      <c r="L19" s="26"/>
      <c r="M19" s="26"/>
      <c r="N19" s="26"/>
      <c r="O19" s="26">
        <v>211456</v>
      </c>
      <c r="P19" s="26">
        <v>71913</v>
      </c>
      <c r="Q19" s="26">
        <v>84519</v>
      </c>
      <c r="R19" s="26">
        <v>367888</v>
      </c>
      <c r="S19" s="26"/>
      <c r="T19" s="26"/>
      <c r="U19" s="26"/>
      <c r="V19" s="26"/>
      <c r="W19" s="26">
        <v>367888</v>
      </c>
      <c r="X19" s="26"/>
      <c r="Y19" s="26">
        <v>367888</v>
      </c>
      <c r="Z19" s="27"/>
      <c r="AA19" s="28">
        <v>1150002</v>
      </c>
    </row>
    <row r="20" spans="1:27" ht="13.5">
      <c r="A20" s="23" t="s">
        <v>45</v>
      </c>
      <c r="B20" s="29"/>
      <c r="C20" s="6"/>
      <c r="D20" s="6"/>
      <c r="E20" s="7">
        <v>25000000</v>
      </c>
      <c r="F20" s="8">
        <v>25000000</v>
      </c>
      <c r="G20" s="8"/>
      <c r="H20" s="8"/>
      <c r="I20" s="30"/>
      <c r="J20" s="8"/>
      <c r="K20" s="8"/>
      <c r="L20" s="8"/>
      <c r="M20" s="8"/>
      <c r="N20" s="8"/>
      <c r="O20" s="8">
        <v>2866840</v>
      </c>
      <c r="P20" s="30">
        <v>292174</v>
      </c>
      <c r="Q20" s="8">
        <v>402611</v>
      </c>
      <c r="R20" s="8">
        <v>3561625</v>
      </c>
      <c r="S20" s="8"/>
      <c r="T20" s="8"/>
      <c r="U20" s="8"/>
      <c r="V20" s="8"/>
      <c r="W20" s="30">
        <v>3561625</v>
      </c>
      <c r="X20" s="8">
        <v>18750001</v>
      </c>
      <c r="Y20" s="8">
        <v>-15188376</v>
      </c>
      <c r="Z20" s="2">
        <v>-81</v>
      </c>
      <c r="AA20" s="6">
        <v>25000000</v>
      </c>
    </row>
    <row r="21" spans="1:27" ht="24.75" customHeight="1">
      <c r="A21" s="31" t="s">
        <v>46</v>
      </c>
      <c r="B21" s="32"/>
      <c r="C21" s="33">
        <f aca="true" t="shared" si="0" ref="C21:Y21">SUM(C5:C20)</f>
        <v>171631231</v>
      </c>
      <c r="D21" s="33">
        <f t="shared" si="0"/>
        <v>0</v>
      </c>
      <c r="E21" s="34">
        <f t="shared" si="0"/>
        <v>265397936</v>
      </c>
      <c r="F21" s="35">
        <f t="shared" si="0"/>
        <v>274258960</v>
      </c>
      <c r="G21" s="35">
        <f t="shared" si="0"/>
        <v>0</v>
      </c>
      <c r="H21" s="35">
        <f t="shared" si="0"/>
        <v>0</v>
      </c>
      <c r="I21" s="35">
        <f t="shared" si="0"/>
        <v>0</v>
      </c>
      <c r="J21" s="35">
        <f t="shared" si="0"/>
        <v>0</v>
      </c>
      <c r="K21" s="35">
        <f t="shared" si="0"/>
        <v>0</v>
      </c>
      <c r="L21" s="35">
        <f t="shared" si="0"/>
        <v>0</v>
      </c>
      <c r="M21" s="35">
        <f t="shared" si="0"/>
        <v>0</v>
      </c>
      <c r="N21" s="35">
        <f t="shared" si="0"/>
        <v>0</v>
      </c>
      <c r="O21" s="35">
        <f t="shared" si="0"/>
        <v>141954635</v>
      </c>
      <c r="P21" s="35">
        <f t="shared" si="0"/>
        <v>9121076</v>
      </c>
      <c r="Q21" s="35">
        <f t="shared" si="0"/>
        <v>17535700</v>
      </c>
      <c r="R21" s="35">
        <f t="shared" si="0"/>
        <v>168611411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168611411</v>
      </c>
      <c r="X21" s="35">
        <f t="shared" si="0"/>
        <v>169773294</v>
      </c>
      <c r="Y21" s="35">
        <f t="shared" si="0"/>
        <v>-1161883</v>
      </c>
      <c r="Z21" s="36">
        <f>+IF(X21&lt;&gt;0,+(Y21/X21)*100,0)</f>
        <v>-0.6843732442394621</v>
      </c>
      <c r="AA21" s="33">
        <f>SUM(AA5:AA20)</f>
        <v>274258960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72890576</v>
      </c>
      <c r="D24" s="6"/>
      <c r="E24" s="7">
        <v>92351357</v>
      </c>
      <c r="F24" s="8">
        <v>80028199</v>
      </c>
      <c r="G24" s="8"/>
      <c r="H24" s="8"/>
      <c r="I24" s="8"/>
      <c r="J24" s="8"/>
      <c r="K24" s="8"/>
      <c r="L24" s="8"/>
      <c r="M24" s="8"/>
      <c r="N24" s="8"/>
      <c r="O24" s="8">
        <v>43469962</v>
      </c>
      <c r="P24" s="8">
        <v>6357892</v>
      </c>
      <c r="Q24" s="8">
        <v>5970298</v>
      </c>
      <c r="R24" s="8">
        <v>55798152</v>
      </c>
      <c r="S24" s="8"/>
      <c r="T24" s="8"/>
      <c r="U24" s="8"/>
      <c r="V24" s="8"/>
      <c r="W24" s="8">
        <v>55798152</v>
      </c>
      <c r="X24" s="8">
        <v>25799632</v>
      </c>
      <c r="Y24" s="8">
        <v>29998520</v>
      </c>
      <c r="Z24" s="2">
        <v>116.27</v>
      </c>
      <c r="AA24" s="6">
        <v>80028199</v>
      </c>
    </row>
    <row r="25" spans="1:27" ht="13.5">
      <c r="A25" s="25" t="s">
        <v>49</v>
      </c>
      <c r="B25" s="24"/>
      <c r="C25" s="6">
        <v>5517384</v>
      </c>
      <c r="D25" s="6"/>
      <c r="E25" s="7">
        <v>5756152</v>
      </c>
      <c r="F25" s="8">
        <v>5756152</v>
      </c>
      <c r="G25" s="8"/>
      <c r="H25" s="8"/>
      <c r="I25" s="8"/>
      <c r="J25" s="8"/>
      <c r="K25" s="8"/>
      <c r="L25" s="8"/>
      <c r="M25" s="8"/>
      <c r="N25" s="8"/>
      <c r="O25" s="8">
        <v>2057111</v>
      </c>
      <c r="P25" s="8">
        <v>293869</v>
      </c>
      <c r="Q25" s="8">
        <v>293869</v>
      </c>
      <c r="R25" s="8">
        <v>2644849</v>
      </c>
      <c r="S25" s="8"/>
      <c r="T25" s="8"/>
      <c r="U25" s="8"/>
      <c r="V25" s="8"/>
      <c r="W25" s="8">
        <v>2644849</v>
      </c>
      <c r="X25" s="8">
        <v>4317127</v>
      </c>
      <c r="Y25" s="8">
        <v>-1672278</v>
      </c>
      <c r="Z25" s="2">
        <v>-38.74</v>
      </c>
      <c r="AA25" s="6">
        <v>5756152</v>
      </c>
    </row>
    <row r="26" spans="1:27" ht="13.5">
      <c r="A26" s="25" t="s">
        <v>50</v>
      </c>
      <c r="B26" s="24"/>
      <c r="C26" s="6">
        <v>59166896</v>
      </c>
      <c r="D26" s="6"/>
      <c r="E26" s="7">
        <v>30000000</v>
      </c>
      <c r="F26" s="8">
        <v>30000000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22500006</v>
      </c>
      <c r="Y26" s="8">
        <v>-22500006</v>
      </c>
      <c r="Z26" s="2">
        <v>-100</v>
      </c>
      <c r="AA26" s="6">
        <v>30000000</v>
      </c>
    </row>
    <row r="27" spans="1:27" ht="13.5">
      <c r="A27" s="25" t="s">
        <v>51</v>
      </c>
      <c r="B27" s="24"/>
      <c r="C27" s="6">
        <v>36426243</v>
      </c>
      <c r="D27" s="6"/>
      <c r="E27" s="7">
        <v>17877150</v>
      </c>
      <c r="F27" s="8">
        <v>17877150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>
        <v>13461561</v>
      </c>
      <c r="Y27" s="8">
        <v>-13461561</v>
      </c>
      <c r="Z27" s="2">
        <v>-100</v>
      </c>
      <c r="AA27" s="6">
        <v>17877150</v>
      </c>
    </row>
    <row r="28" spans="1:27" ht="13.5">
      <c r="A28" s="25" t="s">
        <v>52</v>
      </c>
      <c r="B28" s="24"/>
      <c r="C28" s="6">
        <v>16270761</v>
      </c>
      <c r="D28" s="6"/>
      <c r="E28" s="7">
        <v>7364867</v>
      </c>
      <c r="F28" s="8">
        <v>2364867</v>
      </c>
      <c r="G28" s="8"/>
      <c r="H28" s="8"/>
      <c r="I28" s="8"/>
      <c r="J28" s="8"/>
      <c r="K28" s="8"/>
      <c r="L28" s="8"/>
      <c r="M28" s="8"/>
      <c r="N28" s="8"/>
      <c r="O28" s="8">
        <v>8540241</v>
      </c>
      <c r="P28" s="8"/>
      <c r="Q28" s="8">
        <v>1556529</v>
      </c>
      <c r="R28" s="8">
        <v>10096770</v>
      </c>
      <c r="S28" s="8"/>
      <c r="T28" s="8"/>
      <c r="U28" s="8"/>
      <c r="V28" s="8"/>
      <c r="W28" s="8">
        <v>10096770</v>
      </c>
      <c r="X28" s="8"/>
      <c r="Y28" s="8">
        <v>10096770</v>
      </c>
      <c r="Z28" s="2"/>
      <c r="AA28" s="6">
        <v>2364867</v>
      </c>
    </row>
    <row r="29" spans="1:27" ht="13.5">
      <c r="A29" s="25" t="s">
        <v>53</v>
      </c>
      <c r="B29" s="24"/>
      <c r="C29" s="6">
        <v>60336121</v>
      </c>
      <c r="D29" s="6"/>
      <c r="E29" s="7">
        <v>64337698</v>
      </c>
      <c r="F29" s="8">
        <v>60337698</v>
      </c>
      <c r="G29" s="8"/>
      <c r="H29" s="8"/>
      <c r="I29" s="8"/>
      <c r="J29" s="8"/>
      <c r="K29" s="8"/>
      <c r="L29" s="8"/>
      <c r="M29" s="8"/>
      <c r="N29" s="8"/>
      <c r="O29" s="8">
        <v>34291218</v>
      </c>
      <c r="P29" s="8"/>
      <c r="Q29" s="8">
        <v>5240571</v>
      </c>
      <c r="R29" s="8">
        <v>39531789</v>
      </c>
      <c r="S29" s="8"/>
      <c r="T29" s="8"/>
      <c r="U29" s="8"/>
      <c r="V29" s="8"/>
      <c r="W29" s="8">
        <v>39531789</v>
      </c>
      <c r="X29" s="8"/>
      <c r="Y29" s="8">
        <v>39531789</v>
      </c>
      <c r="Z29" s="2"/>
      <c r="AA29" s="6">
        <v>60337698</v>
      </c>
    </row>
    <row r="30" spans="1:27" ht="13.5">
      <c r="A30" s="25" t="s">
        <v>54</v>
      </c>
      <c r="B30" s="24"/>
      <c r="C30" s="6">
        <v>2018965</v>
      </c>
      <c r="D30" s="6"/>
      <c r="E30" s="7">
        <v>2630170</v>
      </c>
      <c r="F30" s="8">
        <v>2630170</v>
      </c>
      <c r="G30" s="8"/>
      <c r="H30" s="8"/>
      <c r="I30" s="8"/>
      <c r="J30" s="8"/>
      <c r="K30" s="8"/>
      <c r="L30" s="8"/>
      <c r="M30" s="8"/>
      <c r="N30" s="8"/>
      <c r="O30" s="8">
        <v>1838652</v>
      </c>
      <c r="P30" s="8">
        <v>130636</v>
      </c>
      <c r="Q30" s="8">
        <v>210050</v>
      </c>
      <c r="R30" s="8">
        <v>2179338</v>
      </c>
      <c r="S30" s="8"/>
      <c r="T30" s="8"/>
      <c r="U30" s="8"/>
      <c r="V30" s="8"/>
      <c r="W30" s="8">
        <v>2179338</v>
      </c>
      <c r="X30" s="8">
        <v>1972666</v>
      </c>
      <c r="Y30" s="8">
        <v>206672</v>
      </c>
      <c r="Z30" s="2">
        <v>10.48</v>
      </c>
      <c r="AA30" s="6">
        <v>2630170</v>
      </c>
    </row>
    <row r="31" spans="1:27" ht="13.5">
      <c r="A31" s="25" t="s">
        <v>55</v>
      </c>
      <c r="B31" s="24"/>
      <c r="C31" s="6">
        <v>22569376</v>
      </c>
      <c r="D31" s="6"/>
      <c r="E31" s="7">
        <v>10150129</v>
      </c>
      <c r="F31" s="8">
        <v>10150129</v>
      </c>
      <c r="G31" s="8"/>
      <c r="H31" s="8"/>
      <c r="I31" s="8"/>
      <c r="J31" s="8"/>
      <c r="K31" s="8"/>
      <c r="L31" s="8"/>
      <c r="M31" s="8"/>
      <c r="N31" s="8"/>
      <c r="O31" s="8">
        <v>7727950</v>
      </c>
      <c r="P31" s="8">
        <v>469707</v>
      </c>
      <c r="Q31" s="8">
        <v>270740</v>
      </c>
      <c r="R31" s="8">
        <v>8468397</v>
      </c>
      <c r="S31" s="8"/>
      <c r="T31" s="8"/>
      <c r="U31" s="8"/>
      <c r="V31" s="8"/>
      <c r="W31" s="8">
        <v>8468397</v>
      </c>
      <c r="X31" s="8">
        <v>7612657</v>
      </c>
      <c r="Y31" s="8">
        <v>855740</v>
      </c>
      <c r="Z31" s="2">
        <v>11.24</v>
      </c>
      <c r="AA31" s="6">
        <v>10150129</v>
      </c>
    </row>
    <row r="32" spans="1:27" ht="13.5">
      <c r="A32" s="25" t="s">
        <v>43</v>
      </c>
      <c r="B32" s="24"/>
      <c r="C32" s="6"/>
      <c r="D32" s="6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2"/>
      <c r="AA32" s="6"/>
    </row>
    <row r="33" spans="1:27" ht="13.5">
      <c r="A33" s="25" t="s">
        <v>56</v>
      </c>
      <c r="B33" s="24"/>
      <c r="C33" s="6">
        <v>20178974</v>
      </c>
      <c r="D33" s="6"/>
      <c r="E33" s="7">
        <v>20910197</v>
      </c>
      <c r="F33" s="8">
        <v>20910197</v>
      </c>
      <c r="G33" s="8"/>
      <c r="H33" s="8"/>
      <c r="I33" s="8"/>
      <c r="J33" s="8"/>
      <c r="K33" s="8"/>
      <c r="L33" s="8"/>
      <c r="M33" s="8"/>
      <c r="N33" s="8"/>
      <c r="O33" s="8">
        <v>9850634</v>
      </c>
      <c r="P33" s="8">
        <v>1160035</v>
      </c>
      <c r="Q33" s="8">
        <v>1724643</v>
      </c>
      <c r="R33" s="8">
        <v>12735312</v>
      </c>
      <c r="S33" s="8"/>
      <c r="T33" s="8"/>
      <c r="U33" s="8"/>
      <c r="V33" s="8"/>
      <c r="W33" s="8">
        <v>12735312</v>
      </c>
      <c r="X33" s="8">
        <v>15687635</v>
      </c>
      <c r="Y33" s="8">
        <v>-2952323</v>
      </c>
      <c r="Z33" s="2">
        <v>-18.82</v>
      </c>
      <c r="AA33" s="6">
        <v>20910197</v>
      </c>
    </row>
    <row r="34" spans="1:27" ht="13.5">
      <c r="A34" s="23" t="s">
        <v>57</v>
      </c>
      <c r="B34" s="29"/>
      <c r="C34" s="6"/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295375296</v>
      </c>
      <c r="D35" s="33">
        <f>SUM(D24:D34)</f>
        <v>0</v>
      </c>
      <c r="E35" s="34">
        <f t="shared" si="1"/>
        <v>251377720</v>
      </c>
      <c r="F35" s="35">
        <f t="shared" si="1"/>
        <v>230054562</v>
      </c>
      <c r="G35" s="35">
        <f t="shared" si="1"/>
        <v>0</v>
      </c>
      <c r="H35" s="35">
        <f t="shared" si="1"/>
        <v>0</v>
      </c>
      <c r="I35" s="35">
        <f t="shared" si="1"/>
        <v>0</v>
      </c>
      <c r="J35" s="35">
        <f t="shared" si="1"/>
        <v>0</v>
      </c>
      <c r="K35" s="35">
        <f t="shared" si="1"/>
        <v>0</v>
      </c>
      <c r="L35" s="35">
        <f t="shared" si="1"/>
        <v>0</v>
      </c>
      <c r="M35" s="35">
        <f t="shared" si="1"/>
        <v>0</v>
      </c>
      <c r="N35" s="35">
        <f t="shared" si="1"/>
        <v>0</v>
      </c>
      <c r="O35" s="35">
        <f t="shared" si="1"/>
        <v>107775768</v>
      </c>
      <c r="P35" s="35">
        <f t="shared" si="1"/>
        <v>8412139</v>
      </c>
      <c r="Q35" s="35">
        <f t="shared" si="1"/>
        <v>15266700</v>
      </c>
      <c r="R35" s="35">
        <f t="shared" si="1"/>
        <v>131454607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131454607</v>
      </c>
      <c r="X35" s="35">
        <f t="shared" si="1"/>
        <v>91351284</v>
      </c>
      <c r="Y35" s="35">
        <f t="shared" si="1"/>
        <v>40103323</v>
      </c>
      <c r="Z35" s="36">
        <f>+IF(X35&lt;&gt;0,+(Y35/X35)*100,0)</f>
        <v>43.900119674289414</v>
      </c>
      <c r="AA35" s="33">
        <f>SUM(AA24:AA34)</f>
        <v>230054562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-123744065</v>
      </c>
      <c r="D37" s="46">
        <f>+D21-D35</f>
        <v>0</v>
      </c>
      <c r="E37" s="47">
        <f t="shared" si="2"/>
        <v>14020216</v>
      </c>
      <c r="F37" s="48">
        <f t="shared" si="2"/>
        <v>44204398</v>
      </c>
      <c r="G37" s="48">
        <f t="shared" si="2"/>
        <v>0</v>
      </c>
      <c r="H37" s="48">
        <f t="shared" si="2"/>
        <v>0</v>
      </c>
      <c r="I37" s="48">
        <f t="shared" si="2"/>
        <v>0</v>
      </c>
      <c r="J37" s="48">
        <f t="shared" si="2"/>
        <v>0</v>
      </c>
      <c r="K37" s="48">
        <f t="shared" si="2"/>
        <v>0</v>
      </c>
      <c r="L37" s="48">
        <f t="shared" si="2"/>
        <v>0</v>
      </c>
      <c r="M37" s="48">
        <f t="shared" si="2"/>
        <v>0</v>
      </c>
      <c r="N37" s="48">
        <f t="shared" si="2"/>
        <v>0</v>
      </c>
      <c r="O37" s="48">
        <f t="shared" si="2"/>
        <v>34178867</v>
      </c>
      <c r="P37" s="48">
        <f t="shared" si="2"/>
        <v>708937</v>
      </c>
      <c r="Q37" s="48">
        <f t="shared" si="2"/>
        <v>2269000</v>
      </c>
      <c r="R37" s="48">
        <f t="shared" si="2"/>
        <v>37156804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37156804</v>
      </c>
      <c r="X37" s="48">
        <f>IF(F21=F35,0,X21-X35)</f>
        <v>78422010</v>
      </c>
      <c r="Y37" s="48">
        <f t="shared" si="2"/>
        <v>-41265206</v>
      </c>
      <c r="Z37" s="49">
        <f>+IF(X37&lt;&gt;0,+(Y37/X37)*100,0)</f>
        <v>-52.61941896158999</v>
      </c>
      <c r="AA37" s="46">
        <f>+AA21-AA35</f>
        <v>44204398</v>
      </c>
    </row>
    <row r="38" spans="1:27" ht="22.5" customHeight="1">
      <c r="A38" s="50" t="s">
        <v>60</v>
      </c>
      <c r="B38" s="29"/>
      <c r="C38" s="6">
        <v>8555091</v>
      </c>
      <c r="D38" s="6"/>
      <c r="E38" s="7">
        <v>14298640</v>
      </c>
      <c r="F38" s="8">
        <v>14298640</v>
      </c>
      <c r="G38" s="8"/>
      <c r="H38" s="8"/>
      <c r="I38" s="8"/>
      <c r="J38" s="8"/>
      <c r="K38" s="8"/>
      <c r="L38" s="8"/>
      <c r="M38" s="8"/>
      <c r="N38" s="8"/>
      <c r="O38" s="8">
        <v>760593</v>
      </c>
      <c r="P38" s="8"/>
      <c r="Q38" s="8"/>
      <c r="R38" s="8">
        <v>760593</v>
      </c>
      <c r="S38" s="8"/>
      <c r="T38" s="8"/>
      <c r="U38" s="8"/>
      <c r="V38" s="8"/>
      <c r="W38" s="8">
        <v>760593</v>
      </c>
      <c r="X38" s="8">
        <v>10723981</v>
      </c>
      <c r="Y38" s="8">
        <v>-9963388</v>
      </c>
      <c r="Z38" s="2">
        <v>-92.91</v>
      </c>
      <c r="AA38" s="6">
        <v>14298640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-115188974</v>
      </c>
      <c r="D41" s="56">
        <f>SUM(D37:D40)</f>
        <v>0</v>
      </c>
      <c r="E41" s="57">
        <f t="shared" si="3"/>
        <v>28318856</v>
      </c>
      <c r="F41" s="58">
        <f t="shared" si="3"/>
        <v>58503038</v>
      </c>
      <c r="G41" s="58">
        <f t="shared" si="3"/>
        <v>0</v>
      </c>
      <c r="H41" s="58">
        <f t="shared" si="3"/>
        <v>0</v>
      </c>
      <c r="I41" s="58">
        <f t="shared" si="3"/>
        <v>0</v>
      </c>
      <c r="J41" s="58">
        <f t="shared" si="3"/>
        <v>0</v>
      </c>
      <c r="K41" s="58">
        <f t="shared" si="3"/>
        <v>0</v>
      </c>
      <c r="L41" s="58">
        <f t="shared" si="3"/>
        <v>0</v>
      </c>
      <c r="M41" s="58">
        <f t="shared" si="3"/>
        <v>0</v>
      </c>
      <c r="N41" s="58">
        <f t="shared" si="3"/>
        <v>0</v>
      </c>
      <c r="O41" s="58">
        <f t="shared" si="3"/>
        <v>34939460</v>
      </c>
      <c r="P41" s="58">
        <f t="shared" si="3"/>
        <v>708937</v>
      </c>
      <c r="Q41" s="58">
        <f t="shared" si="3"/>
        <v>2269000</v>
      </c>
      <c r="R41" s="58">
        <f t="shared" si="3"/>
        <v>37917397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37917397</v>
      </c>
      <c r="X41" s="58">
        <f t="shared" si="3"/>
        <v>89145991</v>
      </c>
      <c r="Y41" s="58">
        <f t="shared" si="3"/>
        <v>-51228594</v>
      </c>
      <c r="Z41" s="59">
        <f>+IF(X41&lt;&gt;0,+(Y41/X41)*100,0)</f>
        <v>-57.4659537970698</v>
      </c>
      <c r="AA41" s="56">
        <f>SUM(AA37:AA40)</f>
        <v>58503038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-115188974</v>
      </c>
      <c r="D43" s="64">
        <f>+D41-D42</f>
        <v>0</v>
      </c>
      <c r="E43" s="65">
        <f t="shared" si="4"/>
        <v>28318856</v>
      </c>
      <c r="F43" s="66">
        <f t="shared" si="4"/>
        <v>58503038</v>
      </c>
      <c r="G43" s="66">
        <f t="shared" si="4"/>
        <v>0</v>
      </c>
      <c r="H43" s="66">
        <f t="shared" si="4"/>
        <v>0</v>
      </c>
      <c r="I43" s="66">
        <f t="shared" si="4"/>
        <v>0</v>
      </c>
      <c r="J43" s="66">
        <f t="shared" si="4"/>
        <v>0</v>
      </c>
      <c r="K43" s="66">
        <f t="shared" si="4"/>
        <v>0</v>
      </c>
      <c r="L43" s="66">
        <f t="shared" si="4"/>
        <v>0</v>
      </c>
      <c r="M43" s="66">
        <f t="shared" si="4"/>
        <v>0</v>
      </c>
      <c r="N43" s="66">
        <f t="shared" si="4"/>
        <v>0</v>
      </c>
      <c r="O43" s="66">
        <f t="shared" si="4"/>
        <v>34939460</v>
      </c>
      <c r="P43" s="66">
        <f t="shared" si="4"/>
        <v>708937</v>
      </c>
      <c r="Q43" s="66">
        <f t="shared" si="4"/>
        <v>2269000</v>
      </c>
      <c r="R43" s="66">
        <f t="shared" si="4"/>
        <v>37917397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37917397</v>
      </c>
      <c r="X43" s="66">
        <f t="shared" si="4"/>
        <v>89145991</v>
      </c>
      <c r="Y43" s="66">
        <f t="shared" si="4"/>
        <v>-51228594</v>
      </c>
      <c r="Z43" s="67">
        <f>+IF(X43&lt;&gt;0,+(Y43/X43)*100,0)</f>
        <v>-57.4659537970698</v>
      </c>
      <c r="AA43" s="64">
        <f>+AA41-AA42</f>
        <v>58503038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-115188974</v>
      </c>
      <c r="D45" s="56">
        <f>SUM(D43:D44)</f>
        <v>0</v>
      </c>
      <c r="E45" s="57">
        <f t="shared" si="5"/>
        <v>28318856</v>
      </c>
      <c r="F45" s="58">
        <f t="shared" si="5"/>
        <v>58503038</v>
      </c>
      <c r="G45" s="58">
        <f t="shared" si="5"/>
        <v>0</v>
      </c>
      <c r="H45" s="58">
        <f t="shared" si="5"/>
        <v>0</v>
      </c>
      <c r="I45" s="58">
        <f t="shared" si="5"/>
        <v>0</v>
      </c>
      <c r="J45" s="58">
        <f t="shared" si="5"/>
        <v>0</v>
      </c>
      <c r="K45" s="58">
        <f t="shared" si="5"/>
        <v>0</v>
      </c>
      <c r="L45" s="58">
        <f t="shared" si="5"/>
        <v>0</v>
      </c>
      <c r="M45" s="58">
        <f t="shared" si="5"/>
        <v>0</v>
      </c>
      <c r="N45" s="58">
        <f t="shared" si="5"/>
        <v>0</v>
      </c>
      <c r="O45" s="58">
        <f t="shared" si="5"/>
        <v>34939460</v>
      </c>
      <c r="P45" s="58">
        <f t="shared" si="5"/>
        <v>708937</v>
      </c>
      <c r="Q45" s="58">
        <f t="shared" si="5"/>
        <v>2269000</v>
      </c>
      <c r="R45" s="58">
        <f t="shared" si="5"/>
        <v>37917397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37917397</v>
      </c>
      <c r="X45" s="58">
        <f t="shared" si="5"/>
        <v>89145991</v>
      </c>
      <c r="Y45" s="58">
        <f t="shared" si="5"/>
        <v>-51228594</v>
      </c>
      <c r="Z45" s="59">
        <f>+IF(X45&lt;&gt;0,+(Y45/X45)*100,0)</f>
        <v>-57.4659537970698</v>
      </c>
      <c r="AA45" s="56">
        <f>SUM(AA43:AA44)</f>
        <v>58503038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-115188974</v>
      </c>
      <c r="D47" s="71">
        <f>SUM(D45:D46)</f>
        <v>0</v>
      </c>
      <c r="E47" s="72">
        <f t="shared" si="6"/>
        <v>28318856</v>
      </c>
      <c r="F47" s="73">
        <f t="shared" si="6"/>
        <v>58503038</v>
      </c>
      <c r="G47" s="73">
        <f t="shared" si="6"/>
        <v>0</v>
      </c>
      <c r="H47" s="74">
        <f t="shared" si="6"/>
        <v>0</v>
      </c>
      <c r="I47" s="74">
        <f t="shared" si="6"/>
        <v>0</v>
      </c>
      <c r="J47" s="74">
        <f t="shared" si="6"/>
        <v>0</v>
      </c>
      <c r="K47" s="74">
        <f t="shared" si="6"/>
        <v>0</v>
      </c>
      <c r="L47" s="74">
        <f t="shared" si="6"/>
        <v>0</v>
      </c>
      <c r="M47" s="73">
        <f t="shared" si="6"/>
        <v>0</v>
      </c>
      <c r="N47" s="73">
        <f t="shared" si="6"/>
        <v>0</v>
      </c>
      <c r="O47" s="74">
        <f t="shared" si="6"/>
        <v>34939460</v>
      </c>
      <c r="P47" s="74">
        <f t="shared" si="6"/>
        <v>708937</v>
      </c>
      <c r="Q47" s="74">
        <f t="shared" si="6"/>
        <v>2269000</v>
      </c>
      <c r="R47" s="74">
        <f t="shared" si="6"/>
        <v>37917397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37917397</v>
      </c>
      <c r="X47" s="74">
        <f t="shared" si="6"/>
        <v>89145991</v>
      </c>
      <c r="Y47" s="74">
        <f t="shared" si="6"/>
        <v>-51228594</v>
      </c>
      <c r="Z47" s="75">
        <f>+IF(X47&lt;&gt;0,+(Y47/X47)*100,0)</f>
        <v>-57.4659537970698</v>
      </c>
      <c r="AA47" s="76">
        <f>SUM(AA45:AA46)</f>
        <v>58503038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92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101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12471002</v>
      </c>
      <c r="D5" s="6"/>
      <c r="E5" s="7">
        <v>19989831</v>
      </c>
      <c r="F5" s="8">
        <v>19989831</v>
      </c>
      <c r="G5" s="8">
        <v>1201481</v>
      </c>
      <c r="H5" s="8">
        <v>671002</v>
      </c>
      <c r="I5" s="8">
        <v>966851</v>
      </c>
      <c r="J5" s="8">
        <v>2839334</v>
      </c>
      <c r="K5" s="8"/>
      <c r="L5" s="8">
        <v>3153259</v>
      </c>
      <c r="M5" s="8">
        <v>968939</v>
      </c>
      <c r="N5" s="8">
        <v>4122198</v>
      </c>
      <c r="O5" s="8">
        <v>969314</v>
      </c>
      <c r="P5" s="8">
        <v>69923</v>
      </c>
      <c r="Q5" s="8"/>
      <c r="R5" s="8">
        <v>1039237</v>
      </c>
      <c r="S5" s="8"/>
      <c r="T5" s="8"/>
      <c r="U5" s="8"/>
      <c r="V5" s="8"/>
      <c r="W5" s="8">
        <v>8000769</v>
      </c>
      <c r="X5" s="8">
        <v>14992344</v>
      </c>
      <c r="Y5" s="8">
        <v>-6991575</v>
      </c>
      <c r="Z5" s="2">
        <v>-46.63</v>
      </c>
      <c r="AA5" s="6">
        <v>19989831</v>
      </c>
    </row>
    <row r="6" spans="1:27" ht="13.5">
      <c r="A6" s="23" t="s">
        <v>32</v>
      </c>
      <c r="B6" s="24"/>
      <c r="C6" s="6">
        <v>21057481</v>
      </c>
      <c r="D6" s="6"/>
      <c r="E6" s="7">
        <v>34763200</v>
      </c>
      <c r="F6" s="8">
        <v>31463200</v>
      </c>
      <c r="G6" s="8">
        <v>2026046</v>
      </c>
      <c r="H6" s="8">
        <v>1859070</v>
      </c>
      <c r="I6" s="8">
        <v>2466722</v>
      </c>
      <c r="J6" s="8">
        <v>6351838</v>
      </c>
      <c r="K6" s="8">
        <v>36594</v>
      </c>
      <c r="L6" s="8">
        <v>924213</v>
      </c>
      <c r="M6" s="8">
        <v>2237373</v>
      </c>
      <c r="N6" s="8">
        <v>3198180</v>
      </c>
      <c r="O6" s="8">
        <v>2001205</v>
      </c>
      <c r="P6" s="8">
        <v>917280</v>
      </c>
      <c r="Q6" s="8"/>
      <c r="R6" s="8">
        <v>2918485</v>
      </c>
      <c r="S6" s="8"/>
      <c r="T6" s="8"/>
      <c r="U6" s="8"/>
      <c r="V6" s="8"/>
      <c r="W6" s="8">
        <v>12468503</v>
      </c>
      <c r="X6" s="8">
        <v>23597370</v>
      </c>
      <c r="Y6" s="8">
        <v>-11128867</v>
      </c>
      <c r="Z6" s="2">
        <v>-47.16</v>
      </c>
      <c r="AA6" s="6">
        <v>31463200</v>
      </c>
    </row>
    <row r="7" spans="1:27" ht="13.5">
      <c r="A7" s="25" t="s">
        <v>33</v>
      </c>
      <c r="B7" s="24"/>
      <c r="C7" s="6">
        <v>7725451</v>
      </c>
      <c r="D7" s="6"/>
      <c r="E7" s="7">
        <v>9044646</v>
      </c>
      <c r="F7" s="8">
        <v>7925499</v>
      </c>
      <c r="G7" s="8">
        <v>519758</v>
      </c>
      <c r="H7" s="8">
        <v>590276</v>
      </c>
      <c r="I7" s="8">
        <v>506149</v>
      </c>
      <c r="J7" s="8">
        <v>1616183</v>
      </c>
      <c r="K7" s="8"/>
      <c r="L7" s="8">
        <v>-37595</v>
      </c>
      <c r="M7" s="8">
        <v>660977</v>
      </c>
      <c r="N7" s="8">
        <v>623382</v>
      </c>
      <c r="O7" s="8">
        <v>790367</v>
      </c>
      <c r="P7" s="8">
        <v>-80465</v>
      </c>
      <c r="Q7" s="8"/>
      <c r="R7" s="8">
        <v>709902</v>
      </c>
      <c r="S7" s="8"/>
      <c r="T7" s="8"/>
      <c r="U7" s="8"/>
      <c r="V7" s="8"/>
      <c r="W7" s="8">
        <v>2949467</v>
      </c>
      <c r="X7" s="8">
        <v>5944095</v>
      </c>
      <c r="Y7" s="8">
        <v>-2994628</v>
      </c>
      <c r="Z7" s="2">
        <v>-50.38</v>
      </c>
      <c r="AA7" s="6">
        <v>7925499</v>
      </c>
    </row>
    <row r="8" spans="1:27" ht="13.5">
      <c r="A8" s="25" t="s">
        <v>34</v>
      </c>
      <c r="B8" s="24"/>
      <c r="C8" s="6">
        <v>3669281</v>
      </c>
      <c r="D8" s="6"/>
      <c r="E8" s="7">
        <v>4414712</v>
      </c>
      <c r="F8" s="8">
        <v>3750851</v>
      </c>
      <c r="G8" s="8">
        <v>-11863</v>
      </c>
      <c r="H8" s="8">
        <v>-46493</v>
      </c>
      <c r="I8" s="8">
        <v>-1107</v>
      </c>
      <c r="J8" s="8">
        <v>-59463</v>
      </c>
      <c r="K8" s="8"/>
      <c r="L8" s="8"/>
      <c r="M8" s="8">
        <v>1749622</v>
      </c>
      <c r="N8" s="8">
        <v>1749622</v>
      </c>
      <c r="O8" s="8"/>
      <c r="P8" s="8">
        <v>-5094</v>
      </c>
      <c r="Q8" s="8"/>
      <c r="R8" s="8">
        <v>-5094</v>
      </c>
      <c r="S8" s="8"/>
      <c r="T8" s="8"/>
      <c r="U8" s="8"/>
      <c r="V8" s="8"/>
      <c r="W8" s="8">
        <v>1685065</v>
      </c>
      <c r="X8" s="8">
        <v>2813130</v>
      </c>
      <c r="Y8" s="8">
        <v>-1128065</v>
      </c>
      <c r="Z8" s="2">
        <v>-40.1</v>
      </c>
      <c r="AA8" s="6">
        <v>3750851</v>
      </c>
    </row>
    <row r="9" spans="1:27" ht="13.5">
      <c r="A9" s="25" t="s">
        <v>35</v>
      </c>
      <c r="B9" s="24"/>
      <c r="C9" s="6">
        <v>5699212</v>
      </c>
      <c r="D9" s="6"/>
      <c r="E9" s="7">
        <v>7851792</v>
      </c>
      <c r="F9" s="8">
        <v>7851792</v>
      </c>
      <c r="G9" s="8"/>
      <c r="H9" s="8">
        <v>-46358</v>
      </c>
      <c r="I9" s="8">
        <v>-122</v>
      </c>
      <c r="J9" s="8">
        <v>-46480</v>
      </c>
      <c r="K9" s="8"/>
      <c r="L9" s="8">
        <v>-40099</v>
      </c>
      <c r="M9" s="8">
        <v>2766295</v>
      </c>
      <c r="N9" s="8">
        <v>2726196</v>
      </c>
      <c r="O9" s="8"/>
      <c r="P9" s="8"/>
      <c r="Q9" s="8"/>
      <c r="R9" s="8"/>
      <c r="S9" s="8"/>
      <c r="T9" s="8"/>
      <c r="U9" s="8"/>
      <c r="V9" s="8"/>
      <c r="W9" s="8">
        <v>2679716</v>
      </c>
      <c r="X9" s="8">
        <v>5888835</v>
      </c>
      <c r="Y9" s="8">
        <v>-3209119</v>
      </c>
      <c r="Z9" s="2">
        <v>-54.49</v>
      </c>
      <c r="AA9" s="6">
        <v>7851792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96566</v>
      </c>
      <c r="D11" s="6"/>
      <c r="E11" s="7">
        <v>676686</v>
      </c>
      <c r="F11" s="8">
        <v>622992</v>
      </c>
      <c r="G11" s="8"/>
      <c r="H11" s="8"/>
      <c r="I11" s="8">
        <v>511</v>
      </c>
      <c r="J11" s="8">
        <v>511</v>
      </c>
      <c r="K11" s="8"/>
      <c r="L11" s="8">
        <v>2177</v>
      </c>
      <c r="M11" s="8">
        <v>49417</v>
      </c>
      <c r="N11" s="8">
        <v>51594</v>
      </c>
      <c r="O11" s="8"/>
      <c r="P11" s="8"/>
      <c r="Q11" s="8"/>
      <c r="R11" s="8"/>
      <c r="S11" s="8"/>
      <c r="T11" s="8"/>
      <c r="U11" s="8"/>
      <c r="V11" s="8"/>
      <c r="W11" s="8">
        <v>52105</v>
      </c>
      <c r="X11" s="8">
        <v>467226</v>
      </c>
      <c r="Y11" s="8">
        <v>-415121</v>
      </c>
      <c r="Z11" s="2">
        <v>-88.85</v>
      </c>
      <c r="AA11" s="6">
        <v>622992</v>
      </c>
    </row>
    <row r="12" spans="1:27" ht="13.5">
      <c r="A12" s="25" t="s">
        <v>37</v>
      </c>
      <c r="B12" s="29"/>
      <c r="C12" s="6">
        <v>1195089</v>
      </c>
      <c r="D12" s="6"/>
      <c r="E12" s="7">
        <v>975052</v>
      </c>
      <c r="F12" s="8">
        <v>983491</v>
      </c>
      <c r="G12" s="8">
        <v>106050</v>
      </c>
      <c r="H12" s="8">
        <v>110766</v>
      </c>
      <c r="I12" s="8">
        <v>83032</v>
      </c>
      <c r="J12" s="8">
        <v>299848</v>
      </c>
      <c r="K12" s="8">
        <v>12392</v>
      </c>
      <c r="L12" s="8">
        <v>66136</v>
      </c>
      <c r="M12" s="8">
        <v>52600</v>
      </c>
      <c r="N12" s="8">
        <v>131128</v>
      </c>
      <c r="O12" s="8">
        <v>16607</v>
      </c>
      <c r="P12" s="8">
        <v>40540</v>
      </c>
      <c r="Q12" s="8"/>
      <c r="R12" s="8">
        <v>57147</v>
      </c>
      <c r="S12" s="8"/>
      <c r="T12" s="8"/>
      <c r="U12" s="8"/>
      <c r="V12" s="8"/>
      <c r="W12" s="8">
        <v>488123</v>
      </c>
      <c r="X12" s="8">
        <v>737613</v>
      </c>
      <c r="Y12" s="8">
        <v>-249490</v>
      </c>
      <c r="Z12" s="2">
        <v>-33.82</v>
      </c>
      <c r="AA12" s="6">
        <v>983491</v>
      </c>
    </row>
    <row r="13" spans="1:27" ht="13.5">
      <c r="A13" s="23" t="s">
        <v>38</v>
      </c>
      <c r="B13" s="29"/>
      <c r="C13" s="6">
        <v>450197</v>
      </c>
      <c r="D13" s="6"/>
      <c r="E13" s="7">
        <v>397643</v>
      </c>
      <c r="F13" s="8">
        <v>1973980</v>
      </c>
      <c r="G13" s="8">
        <v>13923</v>
      </c>
      <c r="H13" s="8">
        <v>-685</v>
      </c>
      <c r="I13" s="8"/>
      <c r="J13" s="8">
        <v>13238</v>
      </c>
      <c r="K13" s="8"/>
      <c r="L13" s="8">
        <v>1798</v>
      </c>
      <c r="M13" s="8">
        <v>1513077</v>
      </c>
      <c r="N13" s="8">
        <v>1514875</v>
      </c>
      <c r="O13" s="8">
        <v>2398</v>
      </c>
      <c r="P13" s="8">
        <v>3333</v>
      </c>
      <c r="Q13" s="8"/>
      <c r="R13" s="8">
        <v>5731</v>
      </c>
      <c r="S13" s="8"/>
      <c r="T13" s="8"/>
      <c r="U13" s="8"/>
      <c r="V13" s="8"/>
      <c r="W13" s="8">
        <v>1533844</v>
      </c>
      <c r="X13" s="8">
        <v>1480464</v>
      </c>
      <c r="Y13" s="8">
        <v>53380</v>
      </c>
      <c r="Z13" s="2">
        <v>3.61</v>
      </c>
      <c r="AA13" s="6">
        <v>1973980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15272</v>
      </c>
      <c r="D15" s="6"/>
      <c r="E15" s="7">
        <v>632798</v>
      </c>
      <c r="F15" s="8">
        <v>1139728</v>
      </c>
      <c r="G15" s="8">
        <v>4373</v>
      </c>
      <c r="H15" s="8">
        <v>2901</v>
      </c>
      <c r="I15" s="8">
        <v>1433</v>
      </c>
      <c r="J15" s="8">
        <v>8707</v>
      </c>
      <c r="K15" s="8">
        <v>725</v>
      </c>
      <c r="L15" s="8">
        <v>1700</v>
      </c>
      <c r="M15" s="8">
        <v>975</v>
      </c>
      <c r="N15" s="8">
        <v>3400</v>
      </c>
      <c r="O15" s="8">
        <v>6650</v>
      </c>
      <c r="P15" s="8">
        <v>7800</v>
      </c>
      <c r="Q15" s="8"/>
      <c r="R15" s="8">
        <v>14450</v>
      </c>
      <c r="S15" s="8"/>
      <c r="T15" s="8"/>
      <c r="U15" s="8"/>
      <c r="V15" s="8"/>
      <c r="W15" s="8">
        <v>26557</v>
      </c>
      <c r="X15" s="8">
        <v>854784</v>
      </c>
      <c r="Y15" s="8">
        <v>-828227</v>
      </c>
      <c r="Z15" s="2">
        <v>-96.89</v>
      </c>
      <c r="AA15" s="6">
        <v>1139728</v>
      </c>
    </row>
    <row r="16" spans="1:27" ht="13.5">
      <c r="A16" s="23" t="s">
        <v>41</v>
      </c>
      <c r="B16" s="29"/>
      <c r="C16" s="6">
        <v>506045</v>
      </c>
      <c r="D16" s="6"/>
      <c r="E16" s="7">
        <v>456967</v>
      </c>
      <c r="F16" s="8">
        <v>256967</v>
      </c>
      <c r="G16" s="8">
        <v>1160</v>
      </c>
      <c r="H16" s="8"/>
      <c r="I16" s="8">
        <v>12038</v>
      </c>
      <c r="J16" s="8">
        <v>13198</v>
      </c>
      <c r="K16" s="8"/>
      <c r="L16" s="8">
        <v>35699</v>
      </c>
      <c r="M16" s="8">
        <v>42117</v>
      </c>
      <c r="N16" s="8">
        <v>77816</v>
      </c>
      <c r="O16" s="8">
        <v>85891</v>
      </c>
      <c r="P16" s="8">
        <v>118123</v>
      </c>
      <c r="Q16" s="8"/>
      <c r="R16" s="8">
        <v>204014</v>
      </c>
      <c r="S16" s="8"/>
      <c r="T16" s="8"/>
      <c r="U16" s="8"/>
      <c r="V16" s="8"/>
      <c r="W16" s="8">
        <v>295028</v>
      </c>
      <c r="X16" s="8">
        <v>192717</v>
      </c>
      <c r="Y16" s="8">
        <v>102311</v>
      </c>
      <c r="Z16" s="2">
        <v>53.09</v>
      </c>
      <c r="AA16" s="6">
        <v>256967</v>
      </c>
    </row>
    <row r="17" spans="1:27" ht="13.5">
      <c r="A17" s="23" t="s">
        <v>42</v>
      </c>
      <c r="B17" s="29"/>
      <c r="C17" s="6"/>
      <c r="D17" s="6"/>
      <c r="E17" s="7">
        <v>388800</v>
      </c>
      <c r="F17" s="8">
        <v>388800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>
        <v>291600</v>
      </c>
      <c r="Y17" s="8">
        <v>-291600</v>
      </c>
      <c r="Z17" s="2">
        <v>-100</v>
      </c>
      <c r="AA17" s="6">
        <v>388800</v>
      </c>
    </row>
    <row r="18" spans="1:27" ht="13.5">
      <c r="A18" s="23" t="s">
        <v>43</v>
      </c>
      <c r="B18" s="29"/>
      <c r="C18" s="6">
        <v>27374628</v>
      </c>
      <c r="D18" s="6"/>
      <c r="E18" s="7">
        <v>27106000</v>
      </c>
      <c r="F18" s="8">
        <v>26978000</v>
      </c>
      <c r="G18" s="8">
        <v>14229</v>
      </c>
      <c r="H18" s="8">
        <v>10246334</v>
      </c>
      <c r="I18" s="8">
        <v>768351</v>
      </c>
      <c r="J18" s="8">
        <v>11028914</v>
      </c>
      <c r="K18" s="8"/>
      <c r="L18" s="8">
        <v>637881</v>
      </c>
      <c r="M18" s="8">
        <v>340977</v>
      </c>
      <c r="N18" s="8">
        <v>978858</v>
      </c>
      <c r="O18" s="8">
        <v>192692</v>
      </c>
      <c r="P18" s="8">
        <v>7567801</v>
      </c>
      <c r="Q18" s="8"/>
      <c r="R18" s="8">
        <v>7760493</v>
      </c>
      <c r="S18" s="8"/>
      <c r="T18" s="8"/>
      <c r="U18" s="8"/>
      <c r="V18" s="8"/>
      <c r="W18" s="8">
        <v>19768265</v>
      </c>
      <c r="X18" s="8">
        <v>20233485</v>
      </c>
      <c r="Y18" s="8">
        <v>-465220</v>
      </c>
      <c r="Z18" s="2">
        <v>-2.3</v>
      </c>
      <c r="AA18" s="6">
        <v>26978000</v>
      </c>
    </row>
    <row r="19" spans="1:27" ht="13.5">
      <c r="A19" s="23" t="s">
        <v>44</v>
      </c>
      <c r="B19" s="29"/>
      <c r="C19" s="6">
        <v>624236</v>
      </c>
      <c r="D19" s="6"/>
      <c r="E19" s="7">
        <v>9027529</v>
      </c>
      <c r="F19" s="26">
        <v>6596931</v>
      </c>
      <c r="G19" s="26">
        <v>23446</v>
      </c>
      <c r="H19" s="26">
        <v>1148396</v>
      </c>
      <c r="I19" s="26">
        <v>1175704</v>
      </c>
      <c r="J19" s="26">
        <v>2347546</v>
      </c>
      <c r="K19" s="26">
        <v>200</v>
      </c>
      <c r="L19" s="26">
        <v>455514</v>
      </c>
      <c r="M19" s="26">
        <v>115858</v>
      </c>
      <c r="N19" s="26">
        <v>571572</v>
      </c>
      <c r="O19" s="26">
        <v>1305595</v>
      </c>
      <c r="P19" s="26">
        <v>9820</v>
      </c>
      <c r="Q19" s="26"/>
      <c r="R19" s="26">
        <v>1315415</v>
      </c>
      <c r="S19" s="26"/>
      <c r="T19" s="26"/>
      <c r="U19" s="26"/>
      <c r="V19" s="26"/>
      <c r="W19" s="26">
        <v>4234533</v>
      </c>
      <c r="X19" s="26">
        <v>4947633</v>
      </c>
      <c r="Y19" s="26">
        <v>-713100</v>
      </c>
      <c r="Z19" s="27">
        <v>-14.41</v>
      </c>
      <c r="AA19" s="28">
        <v>6596931</v>
      </c>
    </row>
    <row r="20" spans="1:27" ht="13.5">
      <c r="A20" s="23" t="s">
        <v>45</v>
      </c>
      <c r="B20" s="29"/>
      <c r="C20" s="6"/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80884460</v>
      </c>
      <c r="D21" s="33">
        <f t="shared" si="0"/>
        <v>0</v>
      </c>
      <c r="E21" s="34">
        <f t="shared" si="0"/>
        <v>115725656</v>
      </c>
      <c r="F21" s="35">
        <f t="shared" si="0"/>
        <v>109922062</v>
      </c>
      <c r="G21" s="35">
        <f t="shared" si="0"/>
        <v>3898603</v>
      </c>
      <c r="H21" s="35">
        <f t="shared" si="0"/>
        <v>14535209</v>
      </c>
      <c r="I21" s="35">
        <f t="shared" si="0"/>
        <v>5979562</v>
      </c>
      <c r="J21" s="35">
        <f t="shared" si="0"/>
        <v>24413374</v>
      </c>
      <c r="K21" s="35">
        <f t="shared" si="0"/>
        <v>49911</v>
      </c>
      <c r="L21" s="35">
        <f t="shared" si="0"/>
        <v>5200683</v>
      </c>
      <c r="M21" s="35">
        <f t="shared" si="0"/>
        <v>10498227</v>
      </c>
      <c r="N21" s="35">
        <f t="shared" si="0"/>
        <v>15748821</v>
      </c>
      <c r="O21" s="35">
        <f t="shared" si="0"/>
        <v>5370719</v>
      </c>
      <c r="P21" s="35">
        <f t="shared" si="0"/>
        <v>8649061</v>
      </c>
      <c r="Q21" s="35">
        <f t="shared" si="0"/>
        <v>0</v>
      </c>
      <c r="R21" s="35">
        <f t="shared" si="0"/>
        <v>14019780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54181975</v>
      </c>
      <c r="X21" s="35">
        <f t="shared" si="0"/>
        <v>82441296</v>
      </c>
      <c r="Y21" s="35">
        <f t="shared" si="0"/>
        <v>-28259321</v>
      </c>
      <c r="Z21" s="36">
        <f>+IF(X21&lt;&gt;0,+(Y21/X21)*100,0)</f>
        <v>-34.2781134833203</v>
      </c>
      <c r="AA21" s="33">
        <f>SUM(AA5:AA20)</f>
        <v>109922062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31402605</v>
      </c>
      <c r="D24" s="6"/>
      <c r="E24" s="7">
        <v>37462318</v>
      </c>
      <c r="F24" s="8">
        <v>35229866</v>
      </c>
      <c r="G24" s="8">
        <v>2840964</v>
      </c>
      <c r="H24" s="8">
        <v>2808812</v>
      </c>
      <c r="I24" s="8">
        <v>2733599</v>
      </c>
      <c r="J24" s="8">
        <v>8383375</v>
      </c>
      <c r="K24" s="8"/>
      <c r="L24" s="8">
        <v>2860492</v>
      </c>
      <c r="M24" s="8">
        <v>2701184</v>
      </c>
      <c r="N24" s="8">
        <v>5561676</v>
      </c>
      <c r="O24" s="8">
        <v>2953084</v>
      </c>
      <c r="P24" s="8">
        <v>2836736</v>
      </c>
      <c r="Q24" s="8"/>
      <c r="R24" s="8">
        <v>5789820</v>
      </c>
      <c r="S24" s="8"/>
      <c r="T24" s="8"/>
      <c r="U24" s="8"/>
      <c r="V24" s="8"/>
      <c r="W24" s="8">
        <v>19734871</v>
      </c>
      <c r="X24" s="8">
        <v>26290422</v>
      </c>
      <c r="Y24" s="8">
        <v>-6555551</v>
      </c>
      <c r="Z24" s="2">
        <v>-24.94</v>
      </c>
      <c r="AA24" s="6">
        <v>35229866</v>
      </c>
    </row>
    <row r="25" spans="1:27" ht="13.5">
      <c r="A25" s="25" t="s">
        <v>49</v>
      </c>
      <c r="B25" s="24"/>
      <c r="C25" s="6">
        <v>2567596</v>
      </c>
      <c r="D25" s="6"/>
      <c r="E25" s="7">
        <v>2601839</v>
      </c>
      <c r="F25" s="8">
        <v>2601839</v>
      </c>
      <c r="G25" s="8">
        <v>218020</v>
      </c>
      <c r="H25" s="8">
        <v>217120</v>
      </c>
      <c r="I25" s="8">
        <v>217120</v>
      </c>
      <c r="J25" s="8">
        <v>652260</v>
      </c>
      <c r="K25" s="8"/>
      <c r="L25" s="8">
        <v>-40034</v>
      </c>
      <c r="M25" s="8">
        <v>217420</v>
      </c>
      <c r="N25" s="8">
        <v>177386</v>
      </c>
      <c r="O25" s="8">
        <v>216820</v>
      </c>
      <c r="P25" s="8">
        <v>217120</v>
      </c>
      <c r="Q25" s="8"/>
      <c r="R25" s="8">
        <v>433940</v>
      </c>
      <c r="S25" s="8"/>
      <c r="T25" s="8"/>
      <c r="U25" s="8"/>
      <c r="V25" s="8"/>
      <c r="W25" s="8">
        <v>1263586</v>
      </c>
      <c r="X25" s="8">
        <v>1951371</v>
      </c>
      <c r="Y25" s="8">
        <v>-687785</v>
      </c>
      <c r="Z25" s="2">
        <v>-35.25</v>
      </c>
      <c r="AA25" s="6">
        <v>2601839</v>
      </c>
    </row>
    <row r="26" spans="1:27" ht="13.5">
      <c r="A26" s="25" t="s">
        <v>50</v>
      </c>
      <c r="B26" s="24"/>
      <c r="C26" s="6">
        <v>8023748</v>
      </c>
      <c r="D26" s="6"/>
      <c r="E26" s="7">
        <v>5831544</v>
      </c>
      <c r="F26" s="8">
        <v>5831544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4373640</v>
      </c>
      <c r="Y26" s="8">
        <v>-4373640</v>
      </c>
      <c r="Z26" s="2">
        <v>-100</v>
      </c>
      <c r="AA26" s="6">
        <v>5831544</v>
      </c>
    </row>
    <row r="27" spans="1:27" ht="13.5">
      <c r="A27" s="25" t="s">
        <v>51</v>
      </c>
      <c r="B27" s="24"/>
      <c r="C27" s="6">
        <v>19210251</v>
      </c>
      <c r="D27" s="6"/>
      <c r="E27" s="7">
        <v>11096149</v>
      </c>
      <c r="F27" s="8">
        <v>11096149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>
        <v>8322093</v>
      </c>
      <c r="Y27" s="8">
        <v>-8322093</v>
      </c>
      <c r="Z27" s="2">
        <v>-100</v>
      </c>
      <c r="AA27" s="6">
        <v>11096149</v>
      </c>
    </row>
    <row r="28" spans="1:27" ht="13.5">
      <c r="A28" s="25" t="s">
        <v>52</v>
      </c>
      <c r="B28" s="24"/>
      <c r="C28" s="6">
        <v>673899</v>
      </c>
      <c r="D28" s="6"/>
      <c r="E28" s="7"/>
      <c r="F28" s="8">
        <v>512003</v>
      </c>
      <c r="G28" s="8">
        <v>3081</v>
      </c>
      <c r="H28" s="8">
        <v>54066</v>
      </c>
      <c r="I28" s="8">
        <v>50199</v>
      </c>
      <c r="J28" s="8">
        <v>107346</v>
      </c>
      <c r="K28" s="8">
        <v>27520</v>
      </c>
      <c r="L28" s="8">
        <v>18107</v>
      </c>
      <c r="M28" s="8">
        <v>45332</v>
      </c>
      <c r="N28" s="8">
        <v>90959</v>
      </c>
      <c r="O28" s="8">
        <v>24764</v>
      </c>
      <c r="P28" s="8">
        <v>15221</v>
      </c>
      <c r="Q28" s="8"/>
      <c r="R28" s="8">
        <v>39985</v>
      </c>
      <c r="S28" s="8"/>
      <c r="T28" s="8"/>
      <c r="U28" s="8"/>
      <c r="V28" s="8"/>
      <c r="W28" s="8">
        <v>238290</v>
      </c>
      <c r="X28" s="8">
        <v>383994</v>
      </c>
      <c r="Y28" s="8">
        <v>-145704</v>
      </c>
      <c r="Z28" s="2">
        <v>-37.94</v>
      </c>
      <c r="AA28" s="6">
        <v>512003</v>
      </c>
    </row>
    <row r="29" spans="1:27" ht="13.5">
      <c r="A29" s="25" t="s">
        <v>53</v>
      </c>
      <c r="B29" s="24"/>
      <c r="C29" s="6">
        <v>17327789</v>
      </c>
      <c r="D29" s="6"/>
      <c r="E29" s="7">
        <v>26648605</v>
      </c>
      <c r="F29" s="8">
        <v>20341748</v>
      </c>
      <c r="G29" s="8"/>
      <c r="H29" s="8">
        <v>2654398</v>
      </c>
      <c r="I29" s="8">
        <v>2422385</v>
      </c>
      <c r="J29" s="8">
        <v>5076783</v>
      </c>
      <c r="K29" s="8">
        <v>1370161</v>
      </c>
      <c r="L29" s="8"/>
      <c r="M29" s="8">
        <v>1397072</v>
      </c>
      <c r="N29" s="8">
        <v>2767233</v>
      </c>
      <c r="O29" s="8">
        <v>1294627</v>
      </c>
      <c r="P29" s="8">
        <v>1380550</v>
      </c>
      <c r="Q29" s="8"/>
      <c r="R29" s="8">
        <v>2675177</v>
      </c>
      <c r="S29" s="8"/>
      <c r="T29" s="8"/>
      <c r="U29" s="8"/>
      <c r="V29" s="8"/>
      <c r="W29" s="8">
        <v>10519193</v>
      </c>
      <c r="X29" s="8">
        <v>15256305</v>
      </c>
      <c r="Y29" s="8">
        <v>-4737112</v>
      </c>
      <c r="Z29" s="2">
        <v>-31.05</v>
      </c>
      <c r="AA29" s="6">
        <v>20341748</v>
      </c>
    </row>
    <row r="30" spans="1:27" ht="13.5">
      <c r="A30" s="25" t="s">
        <v>54</v>
      </c>
      <c r="B30" s="24"/>
      <c r="C30" s="6">
        <v>122834</v>
      </c>
      <c r="D30" s="6"/>
      <c r="E30" s="7">
        <v>361335</v>
      </c>
      <c r="F30" s="8">
        <v>2505306</v>
      </c>
      <c r="G30" s="8">
        <v>19346</v>
      </c>
      <c r="H30" s="8">
        <v>2598</v>
      </c>
      <c r="I30" s="8">
        <v>4411</v>
      </c>
      <c r="J30" s="8">
        <v>26355</v>
      </c>
      <c r="K30" s="8"/>
      <c r="L30" s="8">
        <v>3241</v>
      </c>
      <c r="M30" s="8">
        <v>5928</v>
      </c>
      <c r="N30" s="8">
        <v>9169</v>
      </c>
      <c r="O30" s="8">
        <v>18494</v>
      </c>
      <c r="P30" s="8">
        <v>1256</v>
      </c>
      <c r="Q30" s="8"/>
      <c r="R30" s="8">
        <v>19750</v>
      </c>
      <c r="S30" s="8"/>
      <c r="T30" s="8"/>
      <c r="U30" s="8"/>
      <c r="V30" s="8"/>
      <c r="W30" s="8">
        <v>55274</v>
      </c>
      <c r="X30" s="8">
        <v>1878921</v>
      </c>
      <c r="Y30" s="8">
        <v>-1823647</v>
      </c>
      <c r="Z30" s="2">
        <v>-97.06</v>
      </c>
      <c r="AA30" s="6">
        <v>2505306</v>
      </c>
    </row>
    <row r="31" spans="1:27" ht="13.5">
      <c r="A31" s="25" t="s">
        <v>55</v>
      </c>
      <c r="B31" s="24"/>
      <c r="C31" s="6">
        <v>11535487</v>
      </c>
      <c r="D31" s="6"/>
      <c r="E31" s="7">
        <v>13002693</v>
      </c>
      <c r="F31" s="8">
        <v>13725708</v>
      </c>
      <c r="G31" s="8">
        <v>1093215</v>
      </c>
      <c r="H31" s="8">
        <v>1370567</v>
      </c>
      <c r="I31" s="8">
        <v>1931212</v>
      </c>
      <c r="J31" s="8">
        <v>4394994</v>
      </c>
      <c r="K31" s="8">
        <v>99053</v>
      </c>
      <c r="L31" s="8">
        <v>1589542</v>
      </c>
      <c r="M31" s="8">
        <v>894112</v>
      </c>
      <c r="N31" s="8">
        <v>2582707</v>
      </c>
      <c r="O31" s="8">
        <v>766369</v>
      </c>
      <c r="P31" s="8">
        <v>1256108</v>
      </c>
      <c r="Q31" s="8"/>
      <c r="R31" s="8">
        <v>2022477</v>
      </c>
      <c r="S31" s="8"/>
      <c r="T31" s="8"/>
      <c r="U31" s="8"/>
      <c r="V31" s="8"/>
      <c r="W31" s="8">
        <v>9000178</v>
      </c>
      <c r="X31" s="8">
        <v>10294209</v>
      </c>
      <c r="Y31" s="8">
        <v>-1294031</v>
      </c>
      <c r="Z31" s="2">
        <v>-12.57</v>
      </c>
      <c r="AA31" s="6">
        <v>13725708</v>
      </c>
    </row>
    <row r="32" spans="1:27" ht="13.5">
      <c r="A32" s="25" t="s">
        <v>43</v>
      </c>
      <c r="B32" s="24"/>
      <c r="C32" s="6"/>
      <c r="D32" s="6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2"/>
      <c r="AA32" s="6"/>
    </row>
    <row r="33" spans="1:27" ht="13.5">
      <c r="A33" s="25" t="s">
        <v>56</v>
      </c>
      <c r="B33" s="24"/>
      <c r="C33" s="6">
        <v>11092030</v>
      </c>
      <c r="D33" s="6"/>
      <c r="E33" s="7">
        <v>20627788</v>
      </c>
      <c r="F33" s="8">
        <v>17976644</v>
      </c>
      <c r="G33" s="8">
        <v>492980</v>
      </c>
      <c r="H33" s="8">
        <v>332239</v>
      </c>
      <c r="I33" s="8">
        <v>720215</v>
      </c>
      <c r="J33" s="8">
        <v>1545434</v>
      </c>
      <c r="K33" s="8">
        <v>4701</v>
      </c>
      <c r="L33" s="8">
        <v>1790860</v>
      </c>
      <c r="M33" s="8">
        <v>1389168</v>
      </c>
      <c r="N33" s="8">
        <v>3184729</v>
      </c>
      <c r="O33" s="8">
        <v>906937</v>
      </c>
      <c r="P33" s="8">
        <v>424173</v>
      </c>
      <c r="Q33" s="8"/>
      <c r="R33" s="8">
        <v>1331110</v>
      </c>
      <c r="S33" s="8"/>
      <c r="T33" s="8"/>
      <c r="U33" s="8"/>
      <c r="V33" s="8"/>
      <c r="W33" s="8">
        <v>6061273</v>
      </c>
      <c r="X33" s="8">
        <v>13482126</v>
      </c>
      <c r="Y33" s="8">
        <v>-7420853</v>
      </c>
      <c r="Z33" s="2">
        <v>-55.04</v>
      </c>
      <c r="AA33" s="6">
        <v>17976644</v>
      </c>
    </row>
    <row r="34" spans="1:27" ht="13.5">
      <c r="A34" s="23" t="s">
        <v>57</v>
      </c>
      <c r="B34" s="29"/>
      <c r="C34" s="6">
        <v>995234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102951473</v>
      </c>
      <c r="D35" s="33">
        <f>SUM(D24:D34)</f>
        <v>0</v>
      </c>
      <c r="E35" s="34">
        <f t="shared" si="1"/>
        <v>117632271</v>
      </c>
      <c r="F35" s="35">
        <f t="shared" si="1"/>
        <v>109820807</v>
      </c>
      <c r="G35" s="35">
        <f t="shared" si="1"/>
        <v>4667606</v>
      </c>
      <c r="H35" s="35">
        <f t="shared" si="1"/>
        <v>7439800</v>
      </c>
      <c r="I35" s="35">
        <f t="shared" si="1"/>
        <v>8079141</v>
      </c>
      <c r="J35" s="35">
        <f t="shared" si="1"/>
        <v>20186547</v>
      </c>
      <c r="K35" s="35">
        <f t="shared" si="1"/>
        <v>1501435</v>
      </c>
      <c r="L35" s="35">
        <f t="shared" si="1"/>
        <v>6222208</v>
      </c>
      <c r="M35" s="35">
        <f t="shared" si="1"/>
        <v>6650216</v>
      </c>
      <c r="N35" s="35">
        <f t="shared" si="1"/>
        <v>14373859</v>
      </c>
      <c r="O35" s="35">
        <f t="shared" si="1"/>
        <v>6181095</v>
      </c>
      <c r="P35" s="35">
        <f t="shared" si="1"/>
        <v>6131164</v>
      </c>
      <c r="Q35" s="35">
        <f t="shared" si="1"/>
        <v>0</v>
      </c>
      <c r="R35" s="35">
        <f t="shared" si="1"/>
        <v>12312259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46872665</v>
      </c>
      <c r="X35" s="35">
        <f t="shared" si="1"/>
        <v>82233081</v>
      </c>
      <c r="Y35" s="35">
        <f t="shared" si="1"/>
        <v>-35360416</v>
      </c>
      <c r="Z35" s="36">
        <f>+IF(X35&lt;&gt;0,+(Y35/X35)*100,0)</f>
        <v>-43.00023247335218</v>
      </c>
      <c r="AA35" s="33">
        <f>SUM(AA24:AA34)</f>
        <v>109820807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-22067013</v>
      </c>
      <c r="D37" s="46">
        <f>+D21-D35</f>
        <v>0</v>
      </c>
      <c r="E37" s="47">
        <f t="shared" si="2"/>
        <v>-1906615</v>
      </c>
      <c r="F37" s="48">
        <f t="shared" si="2"/>
        <v>101255</v>
      </c>
      <c r="G37" s="48">
        <f t="shared" si="2"/>
        <v>-769003</v>
      </c>
      <c r="H37" s="48">
        <f t="shared" si="2"/>
        <v>7095409</v>
      </c>
      <c r="I37" s="48">
        <f t="shared" si="2"/>
        <v>-2099579</v>
      </c>
      <c r="J37" s="48">
        <f t="shared" si="2"/>
        <v>4226827</v>
      </c>
      <c r="K37" s="48">
        <f t="shared" si="2"/>
        <v>-1451524</v>
      </c>
      <c r="L37" s="48">
        <f t="shared" si="2"/>
        <v>-1021525</v>
      </c>
      <c r="M37" s="48">
        <f t="shared" si="2"/>
        <v>3848011</v>
      </c>
      <c r="N37" s="48">
        <f t="shared" si="2"/>
        <v>1374962</v>
      </c>
      <c r="O37" s="48">
        <f t="shared" si="2"/>
        <v>-810376</v>
      </c>
      <c r="P37" s="48">
        <f t="shared" si="2"/>
        <v>2517897</v>
      </c>
      <c r="Q37" s="48">
        <f t="shared" si="2"/>
        <v>0</v>
      </c>
      <c r="R37" s="48">
        <f t="shared" si="2"/>
        <v>1707521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7309310</v>
      </c>
      <c r="X37" s="48">
        <f>IF(F21=F35,0,X21-X35)</f>
        <v>208215</v>
      </c>
      <c r="Y37" s="48">
        <f t="shared" si="2"/>
        <v>7101095</v>
      </c>
      <c r="Z37" s="49">
        <f>+IF(X37&lt;&gt;0,+(Y37/X37)*100,0)</f>
        <v>3410.4627428379317</v>
      </c>
      <c r="AA37" s="46">
        <f>+AA21-AA35</f>
        <v>101255</v>
      </c>
    </row>
    <row r="38" spans="1:27" ht="22.5" customHeight="1">
      <c r="A38" s="50" t="s">
        <v>60</v>
      </c>
      <c r="B38" s="29"/>
      <c r="C38" s="6">
        <v>43288463</v>
      </c>
      <c r="D38" s="6"/>
      <c r="E38" s="7">
        <v>22686000</v>
      </c>
      <c r="F38" s="8">
        <v>28675968</v>
      </c>
      <c r="G38" s="8"/>
      <c r="H38" s="8">
        <v>902987</v>
      </c>
      <c r="I38" s="8">
        <v>2721745</v>
      </c>
      <c r="J38" s="8">
        <v>3624732</v>
      </c>
      <c r="K38" s="8"/>
      <c r="L38" s="8">
        <v>215992</v>
      </c>
      <c r="M38" s="8">
        <v>4185929</v>
      </c>
      <c r="N38" s="8">
        <v>4401921</v>
      </c>
      <c r="O38" s="8"/>
      <c r="P38" s="8"/>
      <c r="Q38" s="8"/>
      <c r="R38" s="8"/>
      <c r="S38" s="8"/>
      <c r="T38" s="8"/>
      <c r="U38" s="8"/>
      <c r="V38" s="8"/>
      <c r="W38" s="8">
        <v>8026653</v>
      </c>
      <c r="X38" s="8">
        <v>21506964</v>
      </c>
      <c r="Y38" s="8">
        <v>-13480311</v>
      </c>
      <c r="Z38" s="2">
        <v>-62.68</v>
      </c>
      <c r="AA38" s="6">
        <v>28675968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21221450</v>
      </c>
      <c r="D41" s="56">
        <f>SUM(D37:D40)</f>
        <v>0</v>
      </c>
      <c r="E41" s="57">
        <f t="shared" si="3"/>
        <v>20779385</v>
      </c>
      <c r="F41" s="58">
        <f t="shared" si="3"/>
        <v>28777223</v>
      </c>
      <c r="G41" s="58">
        <f t="shared" si="3"/>
        <v>-769003</v>
      </c>
      <c r="H41" s="58">
        <f t="shared" si="3"/>
        <v>7998396</v>
      </c>
      <c r="I41" s="58">
        <f t="shared" si="3"/>
        <v>622166</v>
      </c>
      <c r="J41" s="58">
        <f t="shared" si="3"/>
        <v>7851559</v>
      </c>
      <c r="K41" s="58">
        <f t="shared" si="3"/>
        <v>-1451524</v>
      </c>
      <c r="L41" s="58">
        <f t="shared" si="3"/>
        <v>-805533</v>
      </c>
      <c r="M41" s="58">
        <f t="shared" si="3"/>
        <v>8033940</v>
      </c>
      <c r="N41" s="58">
        <f t="shared" si="3"/>
        <v>5776883</v>
      </c>
      <c r="O41" s="58">
        <f t="shared" si="3"/>
        <v>-810376</v>
      </c>
      <c r="P41" s="58">
        <f t="shared" si="3"/>
        <v>2517897</v>
      </c>
      <c r="Q41" s="58">
        <f t="shared" si="3"/>
        <v>0</v>
      </c>
      <c r="R41" s="58">
        <f t="shared" si="3"/>
        <v>1707521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15335963</v>
      </c>
      <c r="X41" s="58">
        <f t="shared" si="3"/>
        <v>21715179</v>
      </c>
      <c r="Y41" s="58">
        <f t="shared" si="3"/>
        <v>-6379216</v>
      </c>
      <c r="Z41" s="59">
        <f>+IF(X41&lt;&gt;0,+(Y41/X41)*100,0)</f>
        <v>-29.3767599152648</v>
      </c>
      <c r="AA41" s="56">
        <f>SUM(AA37:AA40)</f>
        <v>28777223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21221450</v>
      </c>
      <c r="D43" s="64">
        <f>+D41-D42</f>
        <v>0</v>
      </c>
      <c r="E43" s="65">
        <f t="shared" si="4"/>
        <v>20779385</v>
      </c>
      <c r="F43" s="66">
        <f t="shared" si="4"/>
        <v>28777223</v>
      </c>
      <c r="G43" s="66">
        <f t="shared" si="4"/>
        <v>-769003</v>
      </c>
      <c r="H43" s="66">
        <f t="shared" si="4"/>
        <v>7998396</v>
      </c>
      <c r="I43" s="66">
        <f t="shared" si="4"/>
        <v>622166</v>
      </c>
      <c r="J43" s="66">
        <f t="shared" si="4"/>
        <v>7851559</v>
      </c>
      <c r="K43" s="66">
        <f t="shared" si="4"/>
        <v>-1451524</v>
      </c>
      <c r="L43" s="66">
        <f t="shared" si="4"/>
        <v>-805533</v>
      </c>
      <c r="M43" s="66">
        <f t="shared" si="4"/>
        <v>8033940</v>
      </c>
      <c r="N43" s="66">
        <f t="shared" si="4"/>
        <v>5776883</v>
      </c>
      <c r="O43" s="66">
        <f t="shared" si="4"/>
        <v>-810376</v>
      </c>
      <c r="P43" s="66">
        <f t="shared" si="4"/>
        <v>2517897</v>
      </c>
      <c r="Q43" s="66">
        <f t="shared" si="4"/>
        <v>0</v>
      </c>
      <c r="R43" s="66">
        <f t="shared" si="4"/>
        <v>1707521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15335963</v>
      </c>
      <c r="X43" s="66">
        <f t="shared" si="4"/>
        <v>21715179</v>
      </c>
      <c r="Y43" s="66">
        <f t="shared" si="4"/>
        <v>-6379216</v>
      </c>
      <c r="Z43" s="67">
        <f>+IF(X43&lt;&gt;0,+(Y43/X43)*100,0)</f>
        <v>-29.3767599152648</v>
      </c>
      <c r="AA43" s="64">
        <f>+AA41-AA42</f>
        <v>28777223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21221450</v>
      </c>
      <c r="D45" s="56">
        <f>SUM(D43:D44)</f>
        <v>0</v>
      </c>
      <c r="E45" s="57">
        <f t="shared" si="5"/>
        <v>20779385</v>
      </c>
      <c r="F45" s="58">
        <f t="shared" si="5"/>
        <v>28777223</v>
      </c>
      <c r="G45" s="58">
        <f t="shared" si="5"/>
        <v>-769003</v>
      </c>
      <c r="H45" s="58">
        <f t="shared" si="5"/>
        <v>7998396</v>
      </c>
      <c r="I45" s="58">
        <f t="shared" si="5"/>
        <v>622166</v>
      </c>
      <c r="J45" s="58">
        <f t="shared" si="5"/>
        <v>7851559</v>
      </c>
      <c r="K45" s="58">
        <f t="shared" si="5"/>
        <v>-1451524</v>
      </c>
      <c r="L45" s="58">
        <f t="shared" si="5"/>
        <v>-805533</v>
      </c>
      <c r="M45" s="58">
        <f t="shared" si="5"/>
        <v>8033940</v>
      </c>
      <c r="N45" s="58">
        <f t="shared" si="5"/>
        <v>5776883</v>
      </c>
      <c r="O45" s="58">
        <f t="shared" si="5"/>
        <v>-810376</v>
      </c>
      <c r="P45" s="58">
        <f t="shared" si="5"/>
        <v>2517897</v>
      </c>
      <c r="Q45" s="58">
        <f t="shared" si="5"/>
        <v>0</v>
      </c>
      <c r="R45" s="58">
        <f t="shared" si="5"/>
        <v>1707521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15335963</v>
      </c>
      <c r="X45" s="58">
        <f t="shared" si="5"/>
        <v>21715179</v>
      </c>
      <c r="Y45" s="58">
        <f t="shared" si="5"/>
        <v>-6379216</v>
      </c>
      <c r="Z45" s="59">
        <f>+IF(X45&lt;&gt;0,+(Y45/X45)*100,0)</f>
        <v>-29.3767599152648</v>
      </c>
      <c r="AA45" s="56">
        <f>SUM(AA43:AA44)</f>
        <v>28777223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21221450</v>
      </c>
      <c r="D47" s="71">
        <f>SUM(D45:D46)</f>
        <v>0</v>
      </c>
      <c r="E47" s="72">
        <f t="shared" si="6"/>
        <v>20779385</v>
      </c>
      <c r="F47" s="73">
        <f t="shared" si="6"/>
        <v>28777223</v>
      </c>
      <c r="G47" s="73">
        <f t="shared" si="6"/>
        <v>-769003</v>
      </c>
      <c r="H47" s="74">
        <f t="shared" si="6"/>
        <v>7998396</v>
      </c>
      <c r="I47" s="74">
        <f t="shared" si="6"/>
        <v>622166</v>
      </c>
      <c r="J47" s="74">
        <f t="shared" si="6"/>
        <v>7851559</v>
      </c>
      <c r="K47" s="74">
        <f t="shared" si="6"/>
        <v>-1451524</v>
      </c>
      <c r="L47" s="74">
        <f t="shared" si="6"/>
        <v>-805533</v>
      </c>
      <c r="M47" s="73">
        <f t="shared" si="6"/>
        <v>8033940</v>
      </c>
      <c r="N47" s="73">
        <f t="shared" si="6"/>
        <v>5776883</v>
      </c>
      <c r="O47" s="74">
        <f t="shared" si="6"/>
        <v>-810376</v>
      </c>
      <c r="P47" s="74">
        <f t="shared" si="6"/>
        <v>2517897</v>
      </c>
      <c r="Q47" s="74">
        <f t="shared" si="6"/>
        <v>0</v>
      </c>
      <c r="R47" s="74">
        <f t="shared" si="6"/>
        <v>1707521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15335963</v>
      </c>
      <c r="X47" s="74">
        <f t="shared" si="6"/>
        <v>21715179</v>
      </c>
      <c r="Y47" s="74">
        <f t="shared" si="6"/>
        <v>-6379216</v>
      </c>
      <c r="Z47" s="75">
        <f>+IF(X47&lt;&gt;0,+(Y47/X47)*100,0)</f>
        <v>-29.3767599152648</v>
      </c>
      <c r="AA47" s="76">
        <f>SUM(AA45:AA46)</f>
        <v>28777223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93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101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/>
      <c r="D5" s="6"/>
      <c r="E5" s="7">
        <v>106761549</v>
      </c>
      <c r="F5" s="8">
        <v>106761549</v>
      </c>
      <c r="G5" s="8"/>
      <c r="H5" s="8"/>
      <c r="I5" s="8"/>
      <c r="J5" s="8"/>
      <c r="K5" s="8">
        <v>7681663</v>
      </c>
      <c r="L5" s="8">
        <v>8274045</v>
      </c>
      <c r="M5" s="8">
        <v>7504847</v>
      </c>
      <c r="N5" s="8">
        <v>23460555</v>
      </c>
      <c r="O5" s="8">
        <v>7728673</v>
      </c>
      <c r="P5" s="8">
        <v>7712818</v>
      </c>
      <c r="Q5" s="8">
        <v>7557391</v>
      </c>
      <c r="R5" s="8">
        <v>22998882</v>
      </c>
      <c r="S5" s="8"/>
      <c r="T5" s="8"/>
      <c r="U5" s="8"/>
      <c r="V5" s="8"/>
      <c r="W5" s="8">
        <v>46459437</v>
      </c>
      <c r="X5" s="8">
        <v>85409242</v>
      </c>
      <c r="Y5" s="8">
        <v>-38949805</v>
      </c>
      <c r="Z5" s="2">
        <v>-45.6</v>
      </c>
      <c r="AA5" s="6">
        <v>106761549</v>
      </c>
    </row>
    <row r="6" spans="1:27" ht="13.5">
      <c r="A6" s="23" t="s">
        <v>32</v>
      </c>
      <c r="B6" s="24"/>
      <c r="C6" s="6"/>
      <c r="D6" s="6"/>
      <c r="E6" s="7">
        <v>332739521</v>
      </c>
      <c r="F6" s="8">
        <v>333489524</v>
      </c>
      <c r="G6" s="8"/>
      <c r="H6" s="8"/>
      <c r="I6" s="8"/>
      <c r="J6" s="8"/>
      <c r="K6" s="8">
        <v>24766458</v>
      </c>
      <c r="L6" s="8">
        <v>25144715</v>
      </c>
      <c r="M6" s="8">
        <v>27241092</v>
      </c>
      <c r="N6" s="8">
        <v>77152265</v>
      </c>
      <c r="O6" s="8">
        <v>28435774</v>
      </c>
      <c r="P6" s="8">
        <v>27440142</v>
      </c>
      <c r="Q6" s="8">
        <v>30523498</v>
      </c>
      <c r="R6" s="8">
        <v>86399414</v>
      </c>
      <c r="S6" s="8"/>
      <c r="T6" s="8"/>
      <c r="U6" s="8"/>
      <c r="V6" s="8"/>
      <c r="W6" s="8">
        <v>163551679</v>
      </c>
      <c r="X6" s="8">
        <v>243917249</v>
      </c>
      <c r="Y6" s="8">
        <v>-80365570</v>
      </c>
      <c r="Z6" s="2">
        <v>-32.95</v>
      </c>
      <c r="AA6" s="6">
        <v>333489524</v>
      </c>
    </row>
    <row r="7" spans="1:27" ht="13.5">
      <c r="A7" s="25" t="s">
        <v>33</v>
      </c>
      <c r="B7" s="24"/>
      <c r="C7" s="6"/>
      <c r="D7" s="6"/>
      <c r="E7" s="7">
        <v>66057277</v>
      </c>
      <c r="F7" s="8">
        <v>66557277</v>
      </c>
      <c r="G7" s="8"/>
      <c r="H7" s="8"/>
      <c r="I7" s="8"/>
      <c r="J7" s="8"/>
      <c r="K7" s="8">
        <v>4676794</v>
      </c>
      <c r="L7" s="8">
        <v>5382856</v>
      </c>
      <c r="M7" s="8">
        <v>5166281</v>
      </c>
      <c r="N7" s="8">
        <v>15225931</v>
      </c>
      <c r="O7" s="8">
        <v>6624506</v>
      </c>
      <c r="P7" s="8">
        <v>5193138</v>
      </c>
      <c r="Q7" s="8">
        <v>6032433</v>
      </c>
      <c r="R7" s="8">
        <v>17850077</v>
      </c>
      <c r="S7" s="8"/>
      <c r="T7" s="8"/>
      <c r="U7" s="8"/>
      <c r="V7" s="8"/>
      <c r="W7" s="8">
        <v>33076008</v>
      </c>
      <c r="X7" s="8">
        <v>34653891</v>
      </c>
      <c r="Y7" s="8">
        <v>-1577883</v>
      </c>
      <c r="Z7" s="2">
        <v>-4.55</v>
      </c>
      <c r="AA7" s="6">
        <v>66557277</v>
      </c>
    </row>
    <row r="8" spans="1:27" ht="13.5">
      <c r="A8" s="25" t="s">
        <v>34</v>
      </c>
      <c r="B8" s="24"/>
      <c r="C8" s="6"/>
      <c r="D8" s="6"/>
      <c r="E8" s="7">
        <v>39500192</v>
      </c>
      <c r="F8" s="8">
        <v>39750185</v>
      </c>
      <c r="G8" s="8"/>
      <c r="H8" s="8"/>
      <c r="I8" s="8"/>
      <c r="J8" s="8"/>
      <c r="K8" s="8">
        <v>3273649</v>
      </c>
      <c r="L8" s="8">
        <v>3290041</v>
      </c>
      <c r="M8" s="8">
        <v>3261433</v>
      </c>
      <c r="N8" s="8">
        <v>9825123</v>
      </c>
      <c r="O8" s="8">
        <v>3230369</v>
      </c>
      <c r="P8" s="8">
        <v>3276581</v>
      </c>
      <c r="Q8" s="8">
        <v>3244646</v>
      </c>
      <c r="R8" s="8">
        <v>9751596</v>
      </c>
      <c r="S8" s="8"/>
      <c r="T8" s="8"/>
      <c r="U8" s="8"/>
      <c r="V8" s="8"/>
      <c r="W8" s="8">
        <v>19576719</v>
      </c>
      <c r="X8" s="8">
        <v>29580302</v>
      </c>
      <c r="Y8" s="8">
        <v>-10003583</v>
      </c>
      <c r="Z8" s="2">
        <v>-33.82</v>
      </c>
      <c r="AA8" s="6">
        <v>39750185</v>
      </c>
    </row>
    <row r="9" spans="1:27" ht="13.5">
      <c r="A9" s="25" t="s">
        <v>35</v>
      </c>
      <c r="B9" s="24"/>
      <c r="C9" s="6"/>
      <c r="D9" s="6"/>
      <c r="E9" s="7">
        <v>34862547</v>
      </c>
      <c r="F9" s="8">
        <v>34862546</v>
      </c>
      <c r="G9" s="8"/>
      <c r="H9" s="8"/>
      <c r="I9" s="8"/>
      <c r="J9" s="8"/>
      <c r="K9" s="8">
        <v>2955156</v>
      </c>
      <c r="L9" s="8">
        <v>2988887</v>
      </c>
      <c r="M9" s="8">
        <v>2916785</v>
      </c>
      <c r="N9" s="8">
        <v>8860828</v>
      </c>
      <c r="O9" s="8">
        <v>2928153</v>
      </c>
      <c r="P9" s="8">
        <v>2914315</v>
      </c>
      <c r="Q9" s="8">
        <v>2925148</v>
      </c>
      <c r="R9" s="8">
        <v>8767616</v>
      </c>
      <c r="S9" s="8"/>
      <c r="T9" s="8"/>
      <c r="U9" s="8"/>
      <c r="V9" s="8"/>
      <c r="W9" s="8">
        <v>17628444</v>
      </c>
      <c r="X9" s="8">
        <v>26067783</v>
      </c>
      <c r="Y9" s="8">
        <v>-8439339</v>
      </c>
      <c r="Z9" s="2">
        <v>-32.37</v>
      </c>
      <c r="AA9" s="6">
        <v>34862546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/>
      <c r="D11" s="6"/>
      <c r="E11" s="7">
        <v>6841516</v>
      </c>
      <c r="F11" s="8">
        <v>6841516</v>
      </c>
      <c r="G11" s="8"/>
      <c r="H11" s="8"/>
      <c r="I11" s="8"/>
      <c r="J11" s="8"/>
      <c r="K11" s="8">
        <v>529453</v>
      </c>
      <c r="L11" s="8">
        <v>409266</v>
      </c>
      <c r="M11" s="8">
        <v>586260</v>
      </c>
      <c r="N11" s="8">
        <v>1524979</v>
      </c>
      <c r="O11" s="8">
        <v>814838</v>
      </c>
      <c r="P11" s="8">
        <v>869584</v>
      </c>
      <c r="Q11" s="8">
        <v>217731</v>
      </c>
      <c r="R11" s="8">
        <v>1902153</v>
      </c>
      <c r="S11" s="8"/>
      <c r="T11" s="8"/>
      <c r="U11" s="8"/>
      <c r="V11" s="8"/>
      <c r="W11" s="8">
        <v>3427132</v>
      </c>
      <c r="X11" s="8">
        <v>4202934</v>
      </c>
      <c r="Y11" s="8">
        <v>-775802</v>
      </c>
      <c r="Z11" s="2">
        <v>-18.46</v>
      </c>
      <c r="AA11" s="6">
        <v>6841516</v>
      </c>
    </row>
    <row r="12" spans="1:27" ht="13.5">
      <c r="A12" s="25" t="s">
        <v>37</v>
      </c>
      <c r="B12" s="29"/>
      <c r="C12" s="6"/>
      <c r="D12" s="6"/>
      <c r="E12" s="7">
        <v>4465325</v>
      </c>
      <c r="F12" s="8">
        <v>4465325</v>
      </c>
      <c r="G12" s="8"/>
      <c r="H12" s="8"/>
      <c r="I12" s="8"/>
      <c r="J12" s="8"/>
      <c r="K12" s="8">
        <v>48064</v>
      </c>
      <c r="L12" s="8">
        <v>180060</v>
      </c>
      <c r="M12" s="8">
        <v>217269</v>
      </c>
      <c r="N12" s="8">
        <v>445393</v>
      </c>
      <c r="O12" s="8">
        <v>106263</v>
      </c>
      <c r="P12" s="8">
        <v>164855</v>
      </c>
      <c r="Q12" s="8">
        <v>227504</v>
      </c>
      <c r="R12" s="8">
        <v>498622</v>
      </c>
      <c r="S12" s="8"/>
      <c r="T12" s="8"/>
      <c r="U12" s="8"/>
      <c r="V12" s="8"/>
      <c r="W12" s="8">
        <v>944015</v>
      </c>
      <c r="X12" s="8">
        <v>2813975</v>
      </c>
      <c r="Y12" s="8">
        <v>-1869960</v>
      </c>
      <c r="Z12" s="2">
        <v>-66.45</v>
      </c>
      <c r="AA12" s="6">
        <v>4465325</v>
      </c>
    </row>
    <row r="13" spans="1:27" ht="13.5">
      <c r="A13" s="23" t="s">
        <v>38</v>
      </c>
      <c r="B13" s="29"/>
      <c r="C13" s="6"/>
      <c r="D13" s="6"/>
      <c r="E13" s="7">
        <v>3686930</v>
      </c>
      <c r="F13" s="8">
        <v>3686930</v>
      </c>
      <c r="G13" s="8"/>
      <c r="H13" s="8"/>
      <c r="I13" s="8"/>
      <c r="J13" s="8"/>
      <c r="K13" s="8">
        <v>251539</v>
      </c>
      <c r="L13" s="8">
        <v>328834</v>
      </c>
      <c r="M13" s="8">
        <v>252047</v>
      </c>
      <c r="N13" s="8">
        <v>832420</v>
      </c>
      <c r="O13" s="8">
        <v>332256</v>
      </c>
      <c r="P13" s="8">
        <v>313714</v>
      </c>
      <c r="Q13" s="8">
        <v>323578</v>
      </c>
      <c r="R13" s="8">
        <v>969548</v>
      </c>
      <c r="S13" s="8"/>
      <c r="T13" s="8"/>
      <c r="U13" s="8"/>
      <c r="V13" s="8"/>
      <c r="W13" s="8">
        <v>1801968</v>
      </c>
      <c r="X13" s="8">
        <v>1628394</v>
      </c>
      <c r="Y13" s="8">
        <v>173574</v>
      </c>
      <c r="Z13" s="2">
        <v>10.66</v>
      </c>
      <c r="AA13" s="6">
        <v>3686930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/>
      <c r="D15" s="6"/>
      <c r="E15" s="7">
        <v>5988040</v>
      </c>
      <c r="F15" s="8">
        <v>5988040</v>
      </c>
      <c r="G15" s="8"/>
      <c r="H15" s="8"/>
      <c r="I15" s="8"/>
      <c r="J15" s="8"/>
      <c r="K15" s="8">
        <v>68733</v>
      </c>
      <c r="L15" s="8">
        <v>71230</v>
      </c>
      <c r="M15" s="8">
        <v>34681</v>
      </c>
      <c r="N15" s="8">
        <v>174644</v>
      </c>
      <c r="O15" s="8">
        <v>341154</v>
      </c>
      <c r="P15" s="8">
        <v>58937</v>
      </c>
      <c r="Q15" s="8">
        <v>52050</v>
      </c>
      <c r="R15" s="8">
        <v>452141</v>
      </c>
      <c r="S15" s="8"/>
      <c r="T15" s="8"/>
      <c r="U15" s="8"/>
      <c r="V15" s="8"/>
      <c r="W15" s="8">
        <v>626785</v>
      </c>
      <c r="X15" s="8">
        <v>4445533</v>
      </c>
      <c r="Y15" s="8">
        <v>-3818748</v>
      </c>
      <c r="Z15" s="2">
        <v>-85.9</v>
      </c>
      <c r="AA15" s="6">
        <v>5988040</v>
      </c>
    </row>
    <row r="16" spans="1:27" ht="13.5">
      <c r="A16" s="23" t="s">
        <v>41</v>
      </c>
      <c r="B16" s="29"/>
      <c r="C16" s="6"/>
      <c r="D16" s="6"/>
      <c r="E16" s="7">
        <v>1118300</v>
      </c>
      <c r="F16" s="8">
        <v>1118300</v>
      </c>
      <c r="G16" s="8"/>
      <c r="H16" s="8"/>
      <c r="I16" s="8"/>
      <c r="J16" s="8"/>
      <c r="K16" s="8">
        <v>103089</v>
      </c>
      <c r="L16" s="8">
        <v>100020</v>
      </c>
      <c r="M16" s="8">
        <v>77221</v>
      </c>
      <c r="N16" s="8">
        <v>280330</v>
      </c>
      <c r="O16" s="8">
        <v>103725</v>
      </c>
      <c r="P16" s="8">
        <v>83482</v>
      </c>
      <c r="Q16" s="8">
        <v>76157</v>
      </c>
      <c r="R16" s="8">
        <v>263364</v>
      </c>
      <c r="S16" s="8"/>
      <c r="T16" s="8"/>
      <c r="U16" s="8"/>
      <c r="V16" s="8"/>
      <c r="W16" s="8">
        <v>543694</v>
      </c>
      <c r="X16" s="8">
        <v>684698</v>
      </c>
      <c r="Y16" s="8">
        <v>-141004</v>
      </c>
      <c r="Z16" s="2">
        <v>-20.59</v>
      </c>
      <c r="AA16" s="6">
        <v>1118300</v>
      </c>
    </row>
    <row r="17" spans="1:27" ht="13.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3.5">
      <c r="A18" s="23" t="s">
        <v>43</v>
      </c>
      <c r="B18" s="29"/>
      <c r="C18" s="6"/>
      <c r="D18" s="6"/>
      <c r="E18" s="7">
        <v>101533125</v>
      </c>
      <c r="F18" s="8">
        <v>102182106</v>
      </c>
      <c r="G18" s="8"/>
      <c r="H18" s="8"/>
      <c r="I18" s="8"/>
      <c r="J18" s="8"/>
      <c r="K18" s="8">
        <v>-492276</v>
      </c>
      <c r="L18" s="8">
        <v>-4665315</v>
      </c>
      <c r="M18" s="8">
        <v>27648415</v>
      </c>
      <c r="N18" s="8">
        <v>22490824</v>
      </c>
      <c r="O18" s="8">
        <v>565353</v>
      </c>
      <c r="P18" s="8">
        <v>-1911758</v>
      </c>
      <c r="Q18" s="8">
        <v>21858894</v>
      </c>
      <c r="R18" s="8">
        <v>20512489</v>
      </c>
      <c r="S18" s="8"/>
      <c r="T18" s="8"/>
      <c r="U18" s="8"/>
      <c r="V18" s="8"/>
      <c r="W18" s="8">
        <v>43003313</v>
      </c>
      <c r="X18" s="8">
        <v>95346024</v>
      </c>
      <c r="Y18" s="8">
        <v>-52342711</v>
      </c>
      <c r="Z18" s="2">
        <v>-54.9</v>
      </c>
      <c r="AA18" s="6">
        <v>102182106</v>
      </c>
    </row>
    <row r="19" spans="1:27" ht="13.5">
      <c r="A19" s="23" t="s">
        <v>44</v>
      </c>
      <c r="B19" s="29"/>
      <c r="C19" s="6"/>
      <c r="D19" s="6"/>
      <c r="E19" s="7">
        <v>11616614</v>
      </c>
      <c r="F19" s="26">
        <v>11616614</v>
      </c>
      <c r="G19" s="26"/>
      <c r="H19" s="26"/>
      <c r="I19" s="26"/>
      <c r="J19" s="26"/>
      <c r="K19" s="26">
        <v>1410917</v>
      </c>
      <c r="L19" s="26">
        <v>1010910</v>
      </c>
      <c r="M19" s="26">
        <v>1171680</v>
      </c>
      <c r="N19" s="26">
        <v>3593507</v>
      </c>
      <c r="O19" s="26">
        <v>1400132</v>
      </c>
      <c r="P19" s="26">
        <v>1591121</v>
      </c>
      <c r="Q19" s="26">
        <v>780851</v>
      </c>
      <c r="R19" s="26">
        <v>3772104</v>
      </c>
      <c r="S19" s="26"/>
      <c r="T19" s="26"/>
      <c r="U19" s="26"/>
      <c r="V19" s="26"/>
      <c r="W19" s="26">
        <v>7365611</v>
      </c>
      <c r="X19" s="26">
        <v>6815859</v>
      </c>
      <c r="Y19" s="26">
        <v>549752</v>
      </c>
      <c r="Z19" s="27">
        <v>8.07</v>
      </c>
      <c r="AA19" s="28">
        <v>11616614</v>
      </c>
    </row>
    <row r="20" spans="1:27" ht="13.5">
      <c r="A20" s="23" t="s">
        <v>45</v>
      </c>
      <c r="B20" s="29"/>
      <c r="C20" s="6"/>
      <c r="D20" s="6"/>
      <c r="E20" s="7">
        <v>35000000</v>
      </c>
      <c r="F20" s="8">
        <v>35000000</v>
      </c>
      <c r="G20" s="8"/>
      <c r="H20" s="8"/>
      <c r="I20" s="30"/>
      <c r="J20" s="8"/>
      <c r="K20" s="8">
        <v>-16309</v>
      </c>
      <c r="L20" s="8">
        <v>219200</v>
      </c>
      <c r="M20" s="8">
        <v>-7660</v>
      </c>
      <c r="N20" s="8">
        <v>195231</v>
      </c>
      <c r="O20" s="8">
        <v>-4926</v>
      </c>
      <c r="P20" s="30">
        <v>75275</v>
      </c>
      <c r="Q20" s="8">
        <v>-22000</v>
      </c>
      <c r="R20" s="8">
        <v>48349</v>
      </c>
      <c r="S20" s="8"/>
      <c r="T20" s="8"/>
      <c r="U20" s="8"/>
      <c r="V20" s="8"/>
      <c r="W20" s="30">
        <v>243580</v>
      </c>
      <c r="X20" s="8">
        <v>8500000</v>
      </c>
      <c r="Y20" s="8">
        <v>-8256420</v>
      </c>
      <c r="Z20" s="2">
        <v>-97.13</v>
      </c>
      <c r="AA20" s="6">
        <v>35000000</v>
      </c>
    </row>
    <row r="21" spans="1:27" ht="24.75" customHeight="1">
      <c r="A21" s="31" t="s">
        <v>46</v>
      </c>
      <c r="B21" s="32"/>
      <c r="C21" s="33">
        <f aca="true" t="shared" si="0" ref="C21:Y21">SUM(C5:C20)</f>
        <v>0</v>
      </c>
      <c r="D21" s="33">
        <f t="shared" si="0"/>
        <v>0</v>
      </c>
      <c r="E21" s="34">
        <f t="shared" si="0"/>
        <v>750170936</v>
      </c>
      <c r="F21" s="35">
        <f t="shared" si="0"/>
        <v>752319912</v>
      </c>
      <c r="G21" s="35">
        <f t="shared" si="0"/>
        <v>0</v>
      </c>
      <c r="H21" s="35">
        <f t="shared" si="0"/>
        <v>0</v>
      </c>
      <c r="I21" s="35">
        <f t="shared" si="0"/>
        <v>0</v>
      </c>
      <c r="J21" s="35">
        <f t="shared" si="0"/>
        <v>0</v>
      </c>
      <c r="K21" s="35">
        <f t="shared" si="0"/>
        <v>45256930</v>
      </c>
      <c r="L21" s="35">
        <f t="shared" si="0"/>
        <v>42734749</v>
      </c>
      <c r="M21" s="35">
        <f t="shared" si="0"/>
        <v>76070351</v>
      </c>
      <c r="N21" s="35">
        <f t="shared" si="0"/>
        <v>164062030</v>
      </c>
      <c r="O21" s="35">
        <f t="shared" si="0"/>
        <v>52606270</v>
      </c>
      <c r="P21" s="35">
        <f t="shared" si="0"/>
        <v>47782204</v>
      </c>
      <c r="Q21" s="35">
        <f t="shared" si="0"/>
        <v>73797881</v>
      </c>
      <c r="R21" s="35">
        <f t="shared" si="0"/>
        <v>174186355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338248385</v>
      </c>
      <c r="X21" s="35">
        <f t="shared" si="0"/>
        <v>544065884</v>
      </c>
      <c r="Y21" s="35">
        <f t="shared" si="0"/>
        <v>-205817499</v>
      </c>
      <c r="Z21" s="36">
        <f>+IF(X21&lt;&gt;0,+(Y21/X21)*100,0)</f>
        <v>-37.82951753688713</v>
      </c>
      <c r="AA21" s="33">
        <f>SUM(AA5:AA20)</f>
        <v>752319912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/>
      <c r="D24" s="6"/>
      <c r="E24" s="7">
        <v>312376451</v>
      </c>
      <c r="F24" s="8">
        <v>300367526</v>
      </c>
      <c r="G24" s="8"/>
      <c r="H24" s="8"/>
      <c r="I24" s="8"/>
      <c r="J24" s="8"/>
      <c r="K24" s="8">
        <v>24819718</v>
      </c>
      <c r="L24" s="8">
        <v>24904500</v>
      </c>
      <c r="M24" s="8">
        <v>24123460</v>
      </c>
      <c r="N24" s="8">
        <v>73847678</v>
      </c>
      <c r="O24" s="8">
        <v>24785793</v>
      </c>
      <c r="P24" s="8">
        <v>24339624</v>
      </c>
      <c r="Q24" s="8">
        <v>24158921</v>
      </c>
      <c r="R24" s="8">
        <v>73284338</v>
      </c>
      <c r="S24" s="8"/>
      <c r="T24" s="8"/>
      <c r="U24" s="8"/>
      <c r="V24" s="8"/>
      <c r="W24" s="8">
        <v>147132016</v>
      </c>
      <c r="X24" s="8">
        <v>238466487</v>
      </c>
      <c r="Y24" s="8">
        <v>-91334471</v>
      </c>
      <c r="Z24" s="2">
        <v>-38.3</v>
      </c>
      <c r="AA24" s="6">
        <v>300367526</v>
      </c>
    </row>
    <row r="25" spans="1:27" ht="13.5">
      <c r="A25" s="25" t="s">
        <v>49</v>
      </c>
      <c r="B25" s="24"/>
      <c r="C25" s="6"/>
      <c r="D25" s="6"/>
      <c r="E25" s="7">
        <v>12036958</v>
      </c>
      <c r="F25" s="8">
        <v>12036958</v>
      </c>
      <c r="G25" s="8"/>
      <c r="H25" s="8"/>
      <c r="I25" s="8"/>
      <c r="J25" s="8"/>
      <c r="K25" s="8">
        <v>940245</v>
      </c>
      <c r="L25" s="8">
        <v>940245</v>
      </c>
      <c r="M25" s="8">
        <v>940245</v>
      </c>
      <c r="N25" s="8">
        <v>2820735</v>
      </c>
      <c r="O25" s="8">
        <v>940487</v>
      </c>
      <c r="P25" s="8">
        <v>952028</v>
      </c>
      <c r="Q25" s="8">
        <v>942223</v>
      </c>
      <c r="R25" s="8">
        <v>2834738</v>
      </c>
      <c r="S25" s="8"/>
      <c r="T25" s="8"/>
      <c r="U25" s="8"/>
      <c r="V25" s="8"/>
      <c r="W25" s="8">
        <v>5655473</v>
      </c>
      <c r="X25" s="8">
        <v>9027720</v>
      </c>
      <c r="Y25" s="8">
        <v>-3372247</v>
      </c>
      <c r="Z25" s="2">
        <v>-37.35</v>
      </c>
      <c r="AA25" s="6">
        <v>12036958</v>
      </c>
    </row>
    <row r="26" spans="1:27" ht="13.5">
      <c r="A26" s="25" t="s">
        <v>50</v>
      </c>
      <c r="B26" s="24"/>
      <c r="C26" s="6"/>
      <c r="D26" s="6"/>
      <c r="E26" s="7">
        <v>10000000</v>
      </c>
      <c r="F26" s="8">
        <v>10000000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2"/>
      <c r="AA26" s="6">
        <v>10000000</v>
      </c>
    </row>
    <row r="27" spans="1:27" ht="13.5">
      <c r="A27" s="25" t="s">
        <v>51</v>
      </c>
      <c r="B27" s="24"/>
      <c r="C27" s="6"/>
      <c r="D27" s="6"/>
      <c r="E27" s="7">
        <v>95593579</v>
      </c>
      <c r="F27" s="8">
        <v>95593579</v>
      </c>
      <c r="G27" s="8"/>
      <c r="H27" s="8"/>
      <c r="I27" s="8"/>
      <c r="J27" s="8"/>
      <c r="K27" s="8">
        <v>868</v>
      </c>
      <c r="L27" s="8">
        <v>2414</v>
      </c>
      <c r="M27" s="8">
        <v>-3282</v>
      </c>
      <c r="N27" s="8"/>
      <c r="O27" s="8">
        <v>1937</v>
      </c>
      <c r="P27" s="8">
        <v>-1937</v>
      </c>
      <c r="Q27" s="8"/>
      <c r="R27" s="8"/>
      <c r="S27" s="8"/>
      <c r="T27" s="8"/>
      <c r="U27" s="8"/>
      <c r="V27" s="8"/>
      <c r="W27" s="8"/>
      <c r="X27" s="8"/>
      <c r="Y27" s="8"/>
      <c r="Z27" s="2"/>
      <c r="AA27" s="6">
        <v>95593579</v>
      </c>
    </row>
    <row r="28" spans="1:27" ht="13.5">
      <c r="A28" s="25" t="s">
        <v>52</v>
      </c>
      <c r="B28" s="24"/>
      <c r="C28" s="6"/>
      <c r="D28" s="6"/>
      <c r="E28" s="7">
        <v>10986696</v>
      </c>
      <c r="F28" s="8">
        <v>10986696</v>
      </c>
      <c r="G28" s="8"/>
      <c r="H28" s="8"/>
      <c r="I28" s="8"/>
      <c r="J28" s="8"/>
      <c r="K28" s="8">
        <v>629360</v>
      </c>
      <c r="L28" s="8">
        <v>588078</v>
      </c>
      <c r="M28" s="8">
        <v>2653713</v>
      </c>
      <c r="N28" s="8">
        <v>3871151</v>
      </c>
      <c r="O28" s="8">
        <v>610488</v>
      </c>
      <c r="P28" s="8">
        <v>552779</v>
      </c>
      <c r="Q28" s="8">
        <v>614429</v>
      </c>
      <c r="R28" s="8">
        <v>1777696</v>
      </c>
      <c r="S28" s="8"/>
      <c r="T28" s="8"/>
      <c r="U28" s="8"/>
      <c r="V28" s="8"/>
      <c r="W28" s="8">
        <v>5648847</v>
      </c>
      <c r="X28" s="8">
        <v>5458913</v>
      </c>
      <c r="Y28" s="8">
        <v>189934</v>
      </c>
      <c r="Z28" s="2">
        <v>3.48</v>
      </c>
      <c r="AA28" s="6">
        <v>10986696</v>
      </c>
    </row>
    <row r="29" spans="1:27" ht="13.5">
      <c r="A29" s="25" t="s">
        <v>53</v>
      </c>
      <c r="B29" s="24"/>
      <c r="C29" s="6"/>
      <c r="D29" s="6"/>
      <c r="E29" s="7">
        <v>188746200</v>
      </c>
      <c r="F29" s="8">
        <v>188746200</v>
      </c>
      <c r="G29" s="8"/>
      <c r="H29" s="8"/>
      <c r="I29" s="8"/>
      <c r="J29" s="8"/>
      <c r="K29" s="8">
        <v>14128786</v>
      </c>
      <c r="L29" s="8">
        <v>16431512</v>
      </c>
      <c r="M29" s="8">
        <v>16439615</v>
      </c>
      <c r="N29" s="8">
        <v>46999913</v>
      </c>
      <c r="O29" s="8">
        <v>16467535</v>
      </c>
      <c r="P29" s="8">
        <v>18532247</v>
      </c>
      <c r="Q29" s="8">
        <v>17219411</v>
      </c>
      <c r="R29" s="8">
        <v>52219193</v>
      </c>
      <c r="S29" s="8"/>
      <c r="T29" s="8"/>
      <c r="U29" s="8"/>
      <c r="V29" s="8"/>
      <c r="W29" s="8">
        <v>99219106</v>
      </c>
      <c r="X29" s="8">
        <v>143693880</v>
      </c>
      <c r="Y29" s="8">
        <v>-44474774</v>
      </c>
      <c r="Z29" s="2">
        <v>-30.95</v>
      </c>
      <c r="AA29" s="6">
        <v>188746200</v>
      </c>
    </row>
    <row r="30" spans="1:27" ht="13.5">
      <c r="A30" s="25" t="s">
        <v>54</v>
      </c>
      <c r="B30" s="24"/>
      <c r="C30" s="6"/>
      <c r="D30" s="6"/>
      <c r="E30" s="7">
        <v>30196238</v>
      </c>
      <c r="F30" s="8">
        <v>30179638</v>
      </c>
      <c r="G30" s="8"/>
      <c r="H30" s="8"/>
      <c r="I30" s="8"/>
      <c r="J30" s="8"/>
      <c r="K30" s="8">
        <v>3376340</v>
      </c>
      <c r="L30" s="8">
        <v>2251558</v>
      </c>
      <c r="M30" s="8">
        <v>1635495</v>
      </c>
      <c r="N30" s="8">
        <v>7263393</v>
      </c>
      <c r="O30" s="8">
        <v>2214119</v>
      </c>
      <c r="P30" s="8">
        <v>2293854</v>
      </c>
      <c r="Q30" s="8">
        <v>2296908</v>
      </c>
      <c r="R30" s="8">
        <v>6804881</v>
      </c>
      <c r="S30" s="8"/>
      <c r="T30" s="8"/>
      <c r="U30" s="8"/>
      <c r="V30" s="8"/>
      <c r="W30" s="8">
        <v>14068274</v>
      </c>
      <c r="X30" s="8">
        <v>18504532</v>
      </c>
      <c r="Y30" s="8">
        <v>-4436258</v>
      </c>
      <c r="Z30" s="2">
        <v>-23.97</v>
      </c>
      <c r="AA30" s="6">
        <v>30179638</v>
      </c>
    </row>
    <row r="31" spans="1:27" ht="13.5">
      <c r="A31" s="25" t="s">
        <v>55</v>
      </c>
      <c r="B31" s="24"/>
      <c r="C31" s="6"/>
      <c r="D31" s="6"/>
      <c r="E31" s="7">
        <v>35281643</v>
      </c>
      <c r="F31" s="8">
        <v>28310243</v>
      </c>
      <c r="G31" s="8"/>
      <c r="H31" s="8"/>
      <c r="I31" s="8"/>
      <c r="J31" s="8"/>
      <c r="K31" s="8">
        <v>1441464</v>
      </c>
      <c r="L31" s="8">
        <v>2207784</v>
      </c>
      <c r="M31" s="8">
        <v>1343539</v>
      </c>
      <c r="N31" s="8">
        <v>4992787</v>
      </c>
      <c r="O31" s="8">
        <v>1433481</v>
      </c>
      <c r="P31" s="8">
        <v>1478431</v>
      </c>
      <c r="Q31" s="8">
        <v>1631203</v>
      </c>
      <c r="R31" s="8">
        <v>4543115</v>
      </c>
      <c r="S31" s="8"/>
      <c r="T31" s="8"/>
      <c r="U31" s="8"/>
      <c r="V31" s="8"/>
      <c r="W31" s="8">
        <v>9535902</v>
      </c>
      <c r="X31" s="8">
        <v>16670927</v>
      </c>
      <c r="Y31" s="8">
        <v>-7135025</v>
      </c>
      <c r="Z31" s="2">
        <v>-42.8</v>
      </c>
      <c r="AA31" s="6">
        <v>28310243</v>
      </c>
    </row>
    <row r="32" spans="1:27" ht="13.5">
      <c r="A32" s="25" t="s">
        <v>43</v>
      </c>
      <c r="B32" s="24"/>
      <c r="C32" s="6"/>
      <c r="D32" s="6"/>
      <c r="E32" s="7">
        <v>1533600</v>
      </c>
      <c r="F32" s="8">
        <v>1025600</v>
      </c>
      <c r="G32" s="8"/>
      <c r="H32" s="8"/>
      <c r="I32" s="8"/>
      <c r="J32" s="8"/>
      <c r="K32" s="8">
        <v>99240</v>
      </c>
      <c r="L32" s="8">
        <v>49251</v>
      </c>
      <c r="M32" s="8"/>
      <c r="N32" s="8">
        <v>148491</v>
      </c>
      <c r="O32" s="8"/>
      <c r="P32" s="8"/>
      <c r="Q32" s="8">
        <v>4500</v>
      </c>
      <c r="R32" s="8">
        <v>4500</v>
      </c>
      <c r="S32" s="8"/>
      <c r="T32" s="8"/>
      <c r="U32" s="8"/>
      <c r="V32" s="8"/>
      <c r="W32" s="8">
        <v>152991</v>
      </c>
      <c r="X32" s="8">
        <v>671987</v>
      </c>
      <c r="Y32" s="8">
        <v>-518996</v>
      </c>
      <c r="Z32" s="2">
        <v>-77.23</v>
      </c>
      <c r="AA32" s="6">
        <v>1025600</v>
      </c>
    </row>
    <row r="33" spans="1:27" ht="13.5">
      <c r="A33" s="25" t="s">
        <v>56</v>
      </c>
      <c r="B33" s="24"/>
      <c r="C33" s="6"/>
      <c r="D33" s="6"/>
      <c r="E33" s="7">
        <v>56465821</v>
      </c>
      <c r="F33" s="8">
        <v>56599524</v>
      </c>
      <c r="G33" s="8"/>
      <c r="H33" s="8"/>
      <c r="I33" s="8"/>
      <c r="J33" s="8"/>
      <c r="K33" s="8">
        <v>3917835</v>
      </c>
      <c r="L33" s="8">
        <v>3492240</v>
      </c>
      <c r="M33" s="8">
        <v>4006873</v>
      </c>
      <c r="N33" s="8">
        <v>11416948</v>
      </c>
      <c r="O33" s="8">
        <v>2390796</v>
      </c>
      <c r="P33" s="8">
        <v>1784165</v>
      </c>
      <c r="Q33" s="8">
        <v>3755872</v>
      </c>
      <c r="R33" s="8">
        <v>7930833</v>
      </c>
      <c r="S33" s="8"/>
      <c r="T33" s="8"/>
      <c r="U33" s="8"/>
      <c r="V33" s="8"/>
      <c r="W33" s="8">
        <v>19347781</v>
      </c>
      <c r="X33" s="8">
        <v>31964781</v>
      </c>
      <c r="Y33" s="8">
        <v>-12617000</v>
      </c>
      <c r="Z33" s="2">
        <v>-39.47</v>
      </c>
      <c r="AA33" s="6">
        <v>56599524</v>
      </c>
    </row>
    <row r="34" spans="1:27" ht="13.5">
      <c r="A34" s="23" t="s">
        <v>57</v>
      </c>
      <c r="B34" s="29"/>
      <c r="C34" s="6"/>
      <c r="D34" s="6"/>
      <c r="E34" s="7"/>
      <c r="F34" s="8"/>
      <c r="G34" s="8"/>
      <c r="H34" s="8"/>
      <c r="I34" s="8"/>
      <c r="J34" s="8"/>
      <c r="K34" s="8">
        <v>8589925</v>
      </c>
      <c r="L34" s="8">
        <v>9296461</v>
      </c>
      <c r="M34" s="8">
        <v>4267047</v>
      </c>
      <c r="N34" s="8">
        <v>22153433</v>
      </c>
      <c r="O34" s="8">
        <v>2237595</v>
      </c>
      <c r="P34" s="8">
        <v>7024727</v>
      </c>
      <c r="Q34" s="8">
        <v>5854816</v>
      </c>
      <c r="R34" s="8">
        <v>15117138</v>
      </c>
      <c r="S34" s="8"/>
      <c r="T34" s="8"/>
      <c r="U34" s="8"/>
      <c r="V34" s="8"/>
      <c r="W34" s="8">
        <v>37270571</v>
      </c>
      <c r="X34" s="8"/>
      <c r="Y34" s="8">
        <v>37270571</v>
      </c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0</v>
      </c>
      <c r="D35" s="33">
        <f>SUM(D24:D34)</f>
        <v>0</v>
      </c>
      <c r="E35" s="34">
        <f t="shared" si="1"/>
        <v>753217186</v>
      </c>
      <c r="F35" s="35">
        <f t="shared" si="1"/>
        <v>733845964</v>
      </c>
      <c r="G35" s="35">
        <f t="shared" si="1"/>
        <v>0</v>
      </c>
      <c r="H35" s="35">
        <f t="shared" si="1"/>
        <v>0</v>
      </c>
      <c r="I35" s="35">
        <f t="shared" si="1"/>
        <v>0</v>
      </c>
      <c r="J35" s="35">
        <f t="shared" si="1"/>
        <v>0</v>
      </c>
      <c r="K35" s="35">
        <f t="shared" si="1"/>
        <v>57943781</v>
      </c>
      <c r="L35" s="35">
        <f t="shared" si="1"/>
        <v>60164043</v>
      </c>
      <c r="M35" s="35">
        <f t="shared" si="1"/>
        <v>55406705</v>
      </c>
      <c r="N35" s="35">
        <f t="shared" si="1"/>
        <v>173514529</v>
      </c>
      <c r="O35" s="35">
        <f t="shared" si="1"/>
        <v>51082231</v>
      </c>
      <c r="P35" s="35">
        <f t="shared" si="1"/>
        <v>56955918</v>
      </c>
      <c r="Q35" s="35">
        <f t="shared" si="1"/>
        <v>56478283</v>
      </c>
      <c r="R35" s="35">
        <f t="shared" si="1"/>
        <v>164516432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338030961</v>
      </c>
      <c r="X35" s="35">
        <f t="shared" si="1"/>
        <v>464459227</v>
      </c>
      <c r="Y35" s="35">
        <f t="shared" si="1"/>
        <v>-126428266</v>
      </c>
      <c r="Z35" s="36">
        <f>+IF(X35&lt;&gt;0,+(Y35/X35)*100,0)</f>
        <v>-27.22053059783437</v>
      </c>
      <c r="AA35" s="33">
        <f>SUM(AA24:AA34)</f>
        <v>733845964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0</v>
      </c>
      <c r="D37" s="46">
        <f>+D21-D35</f>
        <v>0</v>
      </c>
      <c r="E37" s="47">
        <f t="shared" si="2"/>
        <v>-3046250</v>
      </c>
      <c r="F37" s="48">
        <f t="shared" si="2"/>
        <v>18473948</v>
      </c>
      <c r="G37" s="48">
        <f t="shared" si="2"/>
        <v>0</v>
      </c>
      <c r="H37" s="48">
        <f t="shared" si="2"/>
        <v>0</v>
      </c>
      <c r="I37" s="48">
        <f t="shared" si="2"/>
        <v>0</v>
      </c>
      <c r="J37" s="48">
        <f t="shared" si="2"/>
        <v>0</v>
      </c>
      <c r="K37" s="48">
        <f t="shared" si="2"/>
        <v>-12686851</v>
      </c>
      <c r="L37" s="48">
        <f t="shared" si="2"/>
        <v>-17429294</v>
      </c>
      <c r="M37" s="48">
        <f t="shared" si="2"/>
        <v>20663646</v>
      </c>
      <c r="N37" s="48">
        <f t="shared" si="2"/>
        <v>-9452499</v>
      </c>
      <c r="O37" s="48">
        <f t="shared" si="2"/>
        <v>1524039</v>
      </c>
      <c r="P37" s="48">
        <f t="shared" si="2"/>
        <v>-9173714</v>
      </c>
      <c r="Q37" s="48">
        <f t="shared" si="2"/>
        <v>17319598</v>
      </c>
      <c r="R37" s="48">
        <f t="shared" si="2"/>
        <v>9669923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217424</v>
      </c>
      <c r="X37" s="48">
        <f>IF(F21=F35,0,X21-X35)</f>
        <v>79606657</v>
      </c>
      <c r="Y37" s="48">
        <f t="shared" si="2"/>
        <v>-79389233</v>
      </c>
      <c r="Z37" s="49">
        <f>+IF(X37&lt;&gt;0,+(Y37/X37)*100,0)</f>
        <v>-99.72687711280226</v>
      </c>
      <c r="AA37" s="46">
        <f>+AA21-AA35</f>
        <v>18473948</v>
      </c>
    </row>
    <row r="38" spans="1:27" ht="22.5" customHeight="1">
      <c r="A38" s="50" t="s">
        <v>60</v>
      </c>
      <c r="B38" s="29"/>
      <c r="C38" s="6"/>
      <c r="D38" s="6"/>
      <c r="E38" s="7">
        <v>57210875</v>
      </c>
      <c r="F38" s="8">
        <v>65263222</v>
      </c>
      <c r="G38" s="8"/>
      <c r="H38" s="8"/>
      <c r="I38" s="8"/>
      <c r="J38" s="8"/>
      <c r="K38" s="8">
        <v>570466</v>
      </c>
      <c r="L38" s="8">
        <v>3427181</v>
      </c>
      <c r="M38" s="8">
        <v>9427334</v>
      </c>
      <c r="N38" s="8">
        <v>13424981</v>
      </c>
      <c r="O38" s="8">
        <v>4624620</v>
      </c>
      <c r="P38" s="8">
        <v>-3197763</v>
      </c>
      <c r="Q38" s="8">
        <v>4974566</v>
      </c>
      <c r="R38" s="8">
        <v>6401423</v>
      </c>
      <c r="S38" s="8"/>
      <c r="T38" s="8"/>
      <c r="U38" s="8"/>
      <c r="V38" s="8"/>
      <c r="W38" s="8">
        <v>19826404</v>
      </c>
      <c r="X38" s="8">
        <v>34543104</v>
      </c>
      <c r="Y38" s="8">
        <v>-14716700</v>
      </c>
      <c r="Z38" s="2">
        <v>-42.6</v>
      </c>
      <c r="AA38" s="6">
        <v>65263222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0</v>
      </c>
      <c r="D41" s="56">
        <f>SUM(D37:D40)</f>
        <v>0</v>
      </c>
      <c r="E41" s="57">
        <f t="shared" si="3"/>
        <v>54164625</v>
      </c>
      <c r="F41" s="58">
        <f t="shared" si="3"/>
        <v>83737170</v>
      </c>
      <c r="G41" s="58">
        <f t="shared" si="3"/>
        <v>0</v>
      </c>
      <c r="H41" s="58">
        <f t="shared" si="3"/>
        <v>0</v>
      </c>
      <c r="I41" s="58">
        <f t="shared" si="3"/>
        <v>0</v>
      </c>
      <c r="J41" s="58">
        <f t="shared" si="3"/>
        <v>0</v>
      </c>
      <c r="K41" s="58">
        <f t="shared" si="3"/>
        <v>-12116385</v>
      </c>
      <c r="L41" s="58">
        <f t="shared" si="3"/>
        <v>-14002113</v>
      </c>
      <c r="M41" s="58">
        <f t="shared" si="3"/>
        <v>30090980</v>
      </c>
      <c r="N41" s="58">
        <f t="shared" si="3"/>
        <v>3972482</v>
      </c>
      <c r="O41" s="58">
        <f t="shared" si="3"/>
        <v>6148659</v>
      </c>
      <c r="P41" s="58">
        <f t="shared" si="3"/>
        <v>-12371477</v>
      </c>
      <c r="Q41" s="58">
        <f t="shared" si="3"/>
        <v>22294164</v>
      </c>
      <c r="R41" s="58">
        <f t="shared" si="3"/>
        <v>16071346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20043828</v>
      </c>
      <c r="X41" s="58">
        <f t="shared" si="3"/>
        <v>114149761</v>
      </c>
      <c r="Y41" s="58">
        <f t="shared" si="3"/>
        <v>-94105933</v>
      </c>
      <c r="Z41" s="59">
        <f>+IF(X41&lt;&gt;0,+(Y41/X41)*100,0)</f>
        <v>-82.44076218433783</v>
      </c>
      <c r="AA41" s="56">
        <f>SUM(AA37:AA40)</f>
        <v>83737170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0</v>
      </c>
      <c r="D43" s="64">
        <f>+D41-D42</f>
        <v>0</v>
      </c>
      <c r="E43" s="65">
        <f t="shared" si="4"/>
        <v>54164625</v>
      </c>
      <c r="F43" s="66">
        <f t="shared" si="4"/>
        <v>83737170</v>
      </c>
      <c r="G43" s="66">
        <f t="shared" si="4"/>
        <v>0</v>
      </c>
      <c r="H43" s="66">
        <f t="shared" si="4"/>
        <v>0</v>
      </c>
      <c r="I43" s="66">
        <f t="shared" si="4"/>
        <v>0</v>
      </c>
      <c r="J43" s="66">
        <f t="shared" si="4"/>
        <v>0</v>
      </c>
      <c r="K43" s="66">
        <f t="shared" si="4"/>
        <v>-12116385</v>
      </c>
      <c r="L43" s="66">
        <f t="shared" si="4"/>
        <v>-14002113</v>
      </c>
      <c r="M43" s="66">
        <f t="shared" si="4"/>
        <v>30090980</v>
      </c>
      <c r="N43" s="66">
        <f t="shared" si="4"/>
        <v>3972482</v>
      </c>
      <c r="O43" s="66">
        <f t="shared" si="4"/>
        <v>6148659</v>
      </c>
      <c r="P43" s="66">
        <f t="shared" si="4"/>
        <v>-12371477</v>
      </c>
      <c r="Q43" s="66">
        <f t="shared" si="4"/>
        <v>22294164</v>
      </c>
      <c r="R43" s="66">
        <f t="shared" si="4"/>
        <v>16071346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20043828</v>
      </c>
      <c r="X43" s="66">
        <f t="shared" si="4"/>
        <v>114149761</v>
      </c>
      <c r="Y43" s="66">
        <f t="shared" si="4"/>
        <v>-94105933</v>
      </c>
      <c r="Z43" s="67">
        <f>+IF(X43&lt;&gt;0,+(Y43/X43)*100,0)</f>
        <v>-82.44076218433783</v>
      </c>
      <c r="AA43" s="64">
        <f>+AA41-AA42</f>
        <v>83737170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0</v>
      </c>
      <c r="D45" s="56">
        <f>SUM(D43:D44)</f>
        <v>0</v>
      </c>
      <c r="E45" s="57">
        <f t="shared" si="5"/>
        <v>54164625</v>
      </c>
      <c r="F45" s="58">
        <f t="shared" si="5"/>
        <v>83737170</v>
      </c>
      <c r="G45" s="58">
        <f t="shared" si="5"/>
        <v>0</v>
      </c>
      <c r="H45" s="58">
        <f t="shared" si="5"/>
        <v>0</v>
      </c>
      <c r="I45" s="58">
        <f t="shared" si="5"/>
        <v>0</v>
      </c>
      <c r="J45" s="58">
        <f t="shared" si="5"/>
        <v>0</v>
      </c>
      <c r="K45" s="58">
        <f t="shared" si="5"/>
        <v>-12116385</v>
      </c>
      <c r="L45" s="58">
        <f t="shared" si="5"/>
        <v>-14002113</v>
      </c>
      <c r="M45" s="58">
        <f t="shared" si="5"/>
        <v>30090980</v>
      </c>
      <c r="N45" s="58">
        <f t="shared" si="5"/>
        <v>3972482</v>
      </c>
      <c r="O45" s="58">
        <f t="shared" si="5"/>
        <v>6148659</v>
      </c>
      <c r="P45" s="58">
        <f t="shared" si="5"/>
        <v>-12371477</v>
      </c>
      <c r="Q45" s="58">
        <f t="shared" si="5"/>
        <v>22294164</v>
      </c>
      <c r="R45" s="58">
        <f t="shared" si="5"/>
        <v>16071346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20043828</v>
      </c>
      <c r="X45" s="58">
        <f t="shared" si="5"/>
        <v>114149761</v>
      </c>
      <c r="Y45" s="58">
        <f t="shared" si="5"/>
        <v>-94105933</v>
      </c>
      <c r="Z45" s="59">
        <f>+IF(X45&lt;&gt;0,+(Y45/X45)*100,0)</f>
        <v>-82.44076218433783</v>
      </c>
      <c r="AA45" s="56">
        <f>SUM(AA43:AA44)</f>
        <v>83737170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0</v>
      </c>
      <c r="D47" s="71">
        <f>SUM(D45:D46)</f>
        <v>0</v>
      </c>
      <c r="E47" s="72">
        <f t="shared" si="6"/>
        <v>54164625</v>
      </c>
      <c r="F47" s="73">
        <f t="shared" si="6"/>
        <v>83737170</v>
      </c>
      <c r="G47" s="73">
        <f t="shared" si="6"/>
        <v>0</v>
      </c>
      <c r="H47" s="74">
        <f t="shared" si="6"/>
        <v>0</v>
      </c>
      <c r="I47" s="74">
        <f t="shared" si="6"/>
        <v>0</v>
      </c>
      <c r="J47" s="74">
        <f t="shared" si="6"/>
        <v>0</v>
      </c>
      <c r="K47" s="74">
        <f t="shared" si="6"/>
        <v>-12116385</v>
      </c>
      <c r="L47" s="74">
        <f t="shared" si="6"/>
        <v>-14002113</v>
      </c>
      <c r="M47" s="73">
        <f t="shared" si="6"/>
        <v>30090980</v>
      </c>
      <c r="N47" s="73">
        <f t="shared" si="6"/>
        <v>3972482</v>
      </c>
      <c r="O47" s="74">
        <f t="shared" si="6"/>
        <v>6148659</v>
      </c>
      <c r="P47" s="74">
        <f t="shared" si="6"/>
        <v>-12371477</v>
      </c>
      <c r="Q47" s="74">
        <f t="shared" si="6"/>
        <v>22294164</v>
      </c>
      <c r="R47" s="74">
        <f t="shared" si="6"/>
        <v>16071346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20043828</v>
      </c>
      <c r="X47" s="74">
        <f t="shared" si="6"/>
        <v>114149761</v>
      </c>
      <c r="Y47" s="74">
        <f t="shared" si="6"/>
        <v>-94105933</v>
      </c>
      <c r="Z47" s="75">
        <f>+IF(X47&lt;&gt;0,+(Y47/X47)*100,0)</f>
        <v>-82.44076218433783</v>
      </c>
      <c r="AA47" s="76">
        <f>SUM(AA45:AA46)</f>
        <v>83737170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94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101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/>
      <c r="D5" s="6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2"/>
      <c r="AA5" s="6"/>
    </row>
    <row r="6" spans="1:27" ht="13.5">
      <c r="A6" s="23" t="s">
        <v>32</v>
      </c>
      <c r="B6" s="24"/>
      <c r="C6" s="6"/>
      <c r="D6" s="6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2"/>
      <c r="AA6" s="6"/>
    </row>
    <row r="7" spans="1:27" ht="13.5">
      <c r="A7" s="25" t="s">
        <v>33</v>
      </c>
      <c r="B7" s="24"/>
      <c r="C7" s="6"/>
      <c r="D7" s="6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2"/>
      <c r="AA7" s="6"/>
    </row>
    <row r="8" spans="1:27" ht="13.5">
      <c r="A8" s="25" t="s">
        <v>34</v>
      </c>
      <c r="B8" s="24"/>
      <c r="C8" s="6"/>
      <c r="D8" s="6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2"/>
      <c r="AA8" s="6"/>
    </row>
    <row r="9" spans="1:27" ht="13.5">
      <c r="A9" s="25" t="s">
        <v>35</v>
      </c>
      <c r="B9" s="24"/>
      <c r="C9" s="6"/>
      <c r="D9" s="6"/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2"/>
      <c r="AA9" s="6"/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6928</v>
      </c>
      <c r="D11" s="6"/>
      <c r="E11" s="7">
        <v>10000</v>
      </c>
      <c r="F11" s="8">
        <v>10000</v>
      </c>
      <c r="G11" s="8">
        <v>638</v>
      </c>
      <c r="H11" s="8">
        <v>638</v>
      </c>
      <c r="I11" s="8">
        <v>638</v>
      </c>
      <c r="J11" s="8">
        <v>1914</v>
      </c>
      <c r="K11" s="8">
        <v>638</v>
      </c>
      <c r="L11" s="8"/>
      <c r="M11" s="8"/>
      <c r="N11" s="8">
        <v>638</v>
      </c>
      <c r="O11" s="8"/>
      <c r="P11" s="8"/>
      <c r="Q11" s="8"/>
      <c r="R11" s="8"/>
      <c r="S11" s="8"/>
      <c r="T11" s="8"/>
      <c r="U11" s="8"/>
      <c r="V11" s="8"/>
      <c r="W11" s="8">
        <v>2552</v>
      </c>
      <c r="X11" s="8">
        <v>7497</v>
      </c>
      <c r="Y11" s="8">
        <v>-4945</v>
      </c>
      <c r="Z11" s="2">
        <v>-65.96</v>
      </c>
      <c r="AA11" s="6">
        <v>10000</v>
      </c>
    </row>
    <row r="12" spans="1:27" ht="13.5">
      <c r="A12" s="25" t="s">
        <v>37</v>
      </c>
      <c r="B12" s="29"/>
      <c r="C12" s="6">
        <v>666872</v>
      </c>
      <c r="D12" s="6"/>
      <c r="E12" s="7">
        <v>800000</v>
      </c>
      <c r="F12" s="8">
        <v>850000</v>
      </c>
      <c r="G12" s="8">
        <v>19517</v>
      </c>
      <c r="H12" s="8"/>
      <c r="I12" s="8">
        <v>83133</v>
      </c>
      <c r="J12" s="8">
        <v>102650</v>
      </c>
      <c r="K12" s="8"/>
      <c r="L12" s="8"/>
      <c r="M12" s="8">
        <v>3969</v>
      </c>
      <c r="N12" s="8">
        <v>3969</v>
      </c>
      <c r="O12" s="8">
        <v>16713</v>
      </c>
      <c r="P12" s="8">
        <v>1505</v>
      </c>
      <c r="Q12" s="8">
        <v>4210</v>
      </c>
      <c r="R12" s="8">
        <v>22428</v>
      </c>
      <c r="S12" s="8"/>
      <c r="T12" s="8"/>
      <c r="U12" s="8"/>
      <c r="V12" s="8"/>
      <c r="W12" s="8">
        <v>129047</v>
      </c>
      <c r="X12" s="8">
        <v>637497</v>
      </c>
      <c r="Y12" s="8">
        <v>-508450</v>
      </c>
      <c r="Z12" s="2">
        <v>-79.76</v>
      </c>
      <c r="AA12" s="6">
        <v>850000</v>
      </c>
    </row>
    <row r="13" spans="1:27" ht="13.5">
      <c r="A13" s="23" t="s">
        <v>38</v>
      </c>
      <c r="B13" s="29"/>
      <c r="C13" s="6">
        <v>2761</v>
      </c>
      <c r="D13" s="6"/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2"/>
      <c r="AA13" s="6"/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/>
      <c r="D15" s="6"/>
      <c r="E15" s="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2"/>
      <c r="AA15" s="6"/>
    </row>
    <row r="16" spans="1:27" ht="13.5">
      <c r="A16" s="23" t="s">
        <v>41</v>
      </c>
      <c r="B16" s="29"/>
      <c r="C16" s="6"/>
      <c r="D16" s="6"/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2"/>
      <c r="AA16" s="6"/>
    </row>
    <row r="17" spans="1:27" ht="13.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3.5">
      <c r="A18" s="23" t="s">
        <v>43</v>
      </c>
      <c r="B18" s="29"/>
      <c r="C18" s="6">
        <v>76931677</v>
      </c>
      <c r="D18" s="6"/>
      <c r="E18" s="7">
        <v>72707000</v>
      </c>
      <c r="F18" s="8">
        <v>76556289</v>
      </c>
      <c r="G18" s="8">
        <v>29009000</v>
      </c>
      <c r="H18" s="8"/>
      <c r="I18" s="8">
        <v>750000</v>
      </c>
      <c r="J18" s="8">
        <v>29759000</v>
      </c>
      <c r="K18" s="8"/>
      <c r="L18" s="8"/>
      <c r="M18" s="8">
        <v>23207000</v>
      </c>
      <c r="N18" s="8">
        <v>23207000</v>
      </c>
      <c r="O18" s="8"/>
      <c r="P18" s="8"/>
      <c r="Q18" s="8">
        <v>19378883</v>
      </c>
      <c r="R18" s="8">
        <v>19378883</v>
      </c>
      <c r="S18" s="8"/>
      <c r="T18" s="8"/>
      <c r="U18" s="8"/>
      <c r="V18" s="8"/>
      <c r="W18" s="8">
        <v>72344883</v>
      </c>
      <c r="X18" s="8">
        <v>57417213</v>
      </c>
      <c r="Y18" s="8">
        <v>14927670</v>
      </c>
      <c r="Z18" s="2">
        <v>26</v>
      </c>
      <c r="AA18" s="6">
        <v>76556289</v>
      </c>
    </row>
    <row r="19" spans="1:27" ht="13.5">
      <c r="A19" s="23" t="s">
        <v>44</v>
      </c>
      <c r="B19" s="29"/>
      <c r="C19" s="6">
        <v>591141</v>
      </c>
      <c r="D19" s="6"/>
      <c r="E19" s="7">
        <v>1500000</v>
      </c>
      <c r="F19" s="26">
        <v>670000</v>
      </c>
      <c r="G19" s="26">
        <v>-4958</v>
      </c>
      <c r="H19" s="26">
        <v>59174</v>
      </c>
      <c r="I19" s="26">
        <v>3694</v>
      </c>
      <c r="J19" s="26">
        <v>57910</v>
      </c>
      <c r="K19" s="26">
        <v>239878</v>
      </c>
      <c r="L19" s="26"/>
      <c r="M19" s="26">
        <v>-1371368</v>
      </c>
      <c r="N19" s="26">
        <v>-1131490</v>
      </c>
      <c r="O19" s="26">
        <v>150058</v>
      </c>
      <c r="P19" s="26">
        <v>13789</v>
      </c>
      <c r="Q19" s="26">
        <v>30431</v>
      </c>
      <c r="R19" s="26">
        <v>194278</v>
      </c>
      <c r="S19" s="26"/>
      <c r="T19" s="26"/>
      <c r="U19" s="26"/>
      <c r="V19" s="26"/>
      <c r="W19" s="26">
        <v>-879302</v>
      </c>
      <c r="X19" s="26">
        <v>502488</v>
      </c>
      <c r="Y19" s="26">
        <v>-1381790</v>
      </c>
      <c r="Z19" s="27">
        <v>-274.99</v>
      </c>
      <c r="AA19" s="28">
        <v>670000</v>
      </c>
    </row>
    <row r="20" spans="1:27" ht="13.5">
      <c r="A20" s="23" t="s">
        <v>45</v>
      </c>
      <c r="B20" s="29"/>
      <c r="C20" s="6">
        <v>45014</v>
      </c>
      <c r="D20" s="6"/>
      <c r="E20" s="7"/>
      <c r="F20" s="8">
        <v>656000</v>
      </c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>
        <v>491985</v>
      </c>
      <c r="Y20" s="8">
        <v>-491985</v>
      </c>
      <c r="Z20" s="2">
        <v>-100</v>
      </c>
      <c r="AA20" s="6">
        <v>656000</v>
      </c>
    </row>
    <row r="21" spans="1:27" ht="24.75" customHeight="1">
      <c r="A21" s="31" t="s">
        <v>46</v>
      </c>
      <c r="B21" s="32"/>
      <c r="C21" s="33">
        <f aca="true" t="shared" si="0" ref="C21:Y21">SUM(C5:C20)</f>
        <v>78244393</v>
      </c>
      <c r="D21" s="33">
        <f t="shared" si="0"/>
        <v>0</v>
      </c>
      <c r="E21" s="34">
        <f t="shared" si="0"/>
        <v>75017000</v>
      </c>
      <c r="F21" s="35">
        <f t="shared" si="0"/>
        <v>78742289</v>
      </c>
      <c r="G21" s="35">
        <f t="shared" si="0"/>
        <v>29024197</v>
      </c>
      <c r="H21" s="35">
        <f t="shared" si="0"/>
        <v>59812</v>
      </c>
      <c r="I21" s="35">
        <f t="shared" si="0"/>
        <v>837465</v>
      </c>
      <c r="J21" s="35">
        <f t="shared" si="0"/>
        <v>29921474</v>
      </c>
      <c r="K21" s="35">
        <f t="shared" si="0"/>
        <v>240516</v>
      </c>
      <c r="L21" s="35">
        <f t="shared" si="0"/>
        <v>0</v>
      </c>
      <c r="M21" s="35">
        <f t="shared" si="0"/>
        <v>21839601</v>
      </c>
      <c r="N21" s="35">
        <f t="shared" si="0"/>
        <v>22080117</v>
      </c>
      <c r="O21" s="35">
        <f t="shared" si="0"/>
        <v>166771</v>
      </c>
      <c r="P21" s="35">
        <f t="shared" si="0"/>
        <v>15294</v>
      </c>
      <c r="Q21" s="35">
        <f t="shared" si="0"/>
        <v>19413524</v>
      </c>
      <c r="R21" s="35">
        <f t="shared" si="0"/>
        <v>19595589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71597180</v>
      </c>
      <c r="X21" s="35">
        <f t="shared" si="0"/>
        <v>59056680</v>
      </c>
      <c r="Y21" s="35">
        <f t="shared" si="0"/>
        <v>12540500</v>
      </c>
      <c r="Z21" s="36">
        <f>+IF(X21&lt;&gt;0,+(Y21/X21)*100,0)</f>
        <v>21.23468505171642</v>
      </c>
      <c r="AA21" s="33">
        <f>SUM(AA5:AA20)</f>
        <v>78742289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44657969</v>
      </c>
      <c r="D24" s="6"/>
      <c r="E24" s="7">
        <v>55533780</v>
      </c>
      <c r="F24" s="8">
        <v>51600882</v>
      </c>
      <c r="G24" s="8">
        <v>4710526</v>
      </c>
      <c r="H24" s="8">
        <v>164162</v>
      </c>
      <c r="I24" s="8">
        <v>3751395</v>
      </c>
      <c r="J24" s="8">
        <v>8626083</v>
      </c>
      <c r="K24" s="8">
        <v>3367100</v>
      </c>
      <c r="L24" s="8">
        <v>23995</v>
      </c>
      <c r="M24" s="8">
        <v>474029</v>
      </c>
      <c r="N24" s="8">
        <v>3865124</v>
      </c>
      <c r="O24" s="8">
        <v>3612259</v>
      </c>
      <c r="P24" s="8">
        <v>4222841</v>
      </c>
      <c r="Q24" s="8">
        <v>4723357</v>
      </c>
      <c r="R24" s="8">
        <v>12558457</v>
      </c>
      <c r="S24" s="8"/>
      <c r="T24" s="8"/>
      <c r="U24" s="8"/>
      <c r="V24" s="8"/>
      <c r="W24" s="8">
        <v>25049664</v>
      </c>
      <c r="X24" s="8">
        <v>38699982</v>
      </c>
      <c r="Y24" s="8">
        <v>-13650318</v>
      </c>
      <c r="Z24" s="2">
        <v>-35.27</v>
      </c>
      <c r="AA24" s="6">
        <v>51600882</v>
      </c>
    </row>
    <row r="25" spans="1:27" ht="13.5">
      <c r="A25" s="25" t="s">
        <v>49</v>
      </c>
      <c r="B25" s="24"/>
      <c r="C25" s="6">
        <v>3676528</v>
      </c>
      <c r="D25" s="6"/>
      <c r="E25" s="7">
        <v>4392212</v>
      </c>
      <c r="F25" s="8">
        <v>3714820</v>
      </c>
      <c r="G25" s="8">
        <v>278597</v>
      </c>
      <c r="H25" s="8">
        <v>60825</v>
      </c>
      <c r="I25" s="8">
        <v>250693</v>
      </c>
      <c r="J25" s="8">
        <v>590115</v>
      </c>
      <c r="K25" s="8">
        <v>310549</v>
      </c>
      <c r="L25" s="8">
        <v>1040</v>
      </c>
      <c r="M25" s="8"/>
      <c r="N25" s="8">
        <v>311589</v>
      </c>
      <c r="O25" s="8">
        <v>242574</v>
      </c>
      <c r="P25" s="8">
        <v>327914</v>
      </c>
      <c r="Q25" s="8">
        <v>270058</v>
      </c>
      <c r="R25" s="8">
        <v>840546</v>
      </c>
      <c r="S25" s="8"/>
      <c r="T25" s="8"/>
      <c r="U25" s="8"/>
      <c r="V25" s="8"/>
      <c r="W25" s="8">
        <v>1742250</v>
      </c>
      <c r="X25" s="8">
        <v>2786094</v>
      </c>
      <c r="Y25" s="8">
        <v>-1043844</v>
      </c>
      <c r="Z25" s="2">
        <v>-37.47</v>
      </c>
      <c r="AA25" s="6">
        <v>3714820</v>
      </c>
    </row>
    <row r="26" spans="1:27" ht="13.5">
      <c r="A26" s="25" t="s">
        <v>50</v>
      </c>
      <c r="B26" s="24"/>
      <c r="C26" s="6">
        <v>119263</v>
      </c>
      <c r="D26" s="6"/>
      <c r="E26" s="7"/>
      <c r="F26" s="8">
        <v>25000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18747</v>
      </c>
      <c r="Y26" s="8">
        <v>-18747</v>
      </c>
      <c r="Z26" s="2">
        <v>-100</v>
      </c>
      <c r="AA26" s="6">
        <v>25000</v>
      </c>
    </row>
    <row r="27" spans="1:27" ht="13.5">
      <c r="A27" s="25" t="s">
        <v>51</v>
      </c>
      <c r="B27" s="24"/>
      <c r="C27" s="6">
        <v>834436</v>
      </c>
      <c r="D27" s="6"/>
      <c r="E27" s="7">
        <v>594640</v>
      </c>
      <c r="F27" s="8">
        <v>594640</v>
      </c>
      <c r="G27" s="8"/>
      <c r="H27" s="8"/>
      <c r="I27" s="8"/>
      <c r="J27" s="8"/>
      <c r="K27" s="8">
        <v>2000</v>
      </c>
      <c r="L27" s="8"/>
      <c r="M27" s="8"/>
      <c r="N27" s="8">
        <v>2000</v>
      </c>
      <c r="O27" s="8"/>
      <c r="P27" s="8"/>
      <c r="Q27" s="8">
        <v>42494</v>
      </c>
      <c r="R27" s="8">
        <v>42494</v>
      </c>
      <c r="S27" s="8"/>
      <c r="T27" s="8"/>
      <c r="U27" s="8"/>
      <c r="V27" s="8"/>
      <c r="W27" s="8">
        <v>44494</v>
      </c>
      <c r="X27" s="8">
        <v>445959</v>
      </c>
      <c r="Y27" s="8">
        <v>-401465</v>
      </c>
      <c r="Z27" s="2">
        <v>-90.02</v>
      </c>
      <c r="AA27" s="6">
        <v>594640</v>
      </c>
    </row>
    <row r="28" spans="1:27" ht="13.5">
      <c r="A28" s="25" t="s">
        <v>52</v>
      </c>
      <c r="B28" s="24"/>
      <c r="C28" s="6">
        <v>90858</v>
      </c>
      <c r="D28" s="6"/>
      <c r="E28" s="7"/>
      <c r="F28" s="8">
        <v>100000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>
        <v>1916</v>
      </c>
      <c r="R28" s="8">
        <v>1916</v>
      </c>
      <c r="S28" s="8"/>
      <c r="T28" s="8"/>
      <c r="U28" s="8"/>
      <c r="V28" s="8"/>
      <c r="W28" s="8">
        <v>1916</v>
      </c>
      <c r="X28" s="8">
        <v>74997</v>
      </c>
      <c r="Y28" s="8">
        <v>-73081</v>
      </c>
      <c r="Z28" s="2">
        <v>-97.45</v>
      </c>
      <c r="AA28" s="6">
        <v>100000</v>
      </c>
    </row>
    <row r="29" spans="1:27" ht="13.5">
      <c r="A29" s="25" t="s">
        <v>53</v>
      </c>
      <c r="B29" s="24"/>
      <c r="C29" s="6"/>
      <c r="D29" s="6"/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2"/>
      <c r="AA29" s="6"/>
    </row>
    <row r="30" spans="1:27" ht="13.5">
      <c r="A30" s="25" t="s">
        <v>54</v>
      </c>
      <c r="B30" s="24"/>
      <c r="C30" s="6">
        <v>293339</v>
      </c>
      <c r="D30" s="6"/>
      <c r="E30" s="7">
        <v>324775</v>
      </c>
      <c r="F30" s="8">
        <v>419150</v>
      </c>
      <c r="G30" s="8">
        <v>21200</v>
      </c>
      <c r="H30" s="8">
        <v>26544</v>
      </c>
      <c r="I30" s="8">
        <v>1902</v>
      </c>
      <c r="J30" s="8">
        <v>49646</v>
      </c>
      <c r="K30" s="8">
        <v>729</v>
      </c>
      <c r="L30" s="8">
        <v>46544</v>
      </c>
      <c r="M30" s="8"/>
      <c r="N30" s="8">
        <v>47273</v>
      </c>
      <c r="O30" s="8">
        <v>26687</v>
      </c>
      <c r="P30" s="8">
        <v>33610</v>
      </c>
      <c r="Q30" s="8">
        <v>60060</v>
      </c>
      <c r="R30" s="8">
        <v>120357</v>
      </c>
      <c r="S30" s="8"/>
      <c r="T30" s="8"/>
      <c r="U30" s="8"/>
      <c r="V30" s="8"/>
      <c r="W30" s="8">
        <v>217276</v>
      </c>
      <c r="X30" s="8">
        <v>314235</v>
      </c>
      <c r="Y30" s="8">
        <v>-96959</v>
      </c>
      <c r="Z30" s="2">
        <v>-30.86</v>
      </c>
      <c r="AA30" s="6">
        <v>419150</v>
      </c>
    </row>
    <row r="31" spans="1:27" ht="13.5">
      <c r="A31" s="25" t="s">
        <v>55</v>
      </c>
      <c r="B31" s="24"/>
      <c r="C31" s="6">
        <v>6268814</v>
      </c>
      <c r="D31" s="6"/>
      <c r="E31" s="7">
        <v>4462285</v>
      </c>
      <c r="F31" s="8">
        <v>5678472</v>
      </c>
      <c r="G31" s="8">
        <v>476404</v>
      </c>
      <c r="H31" s="8">
        <v>735732</v>
      </c>
      <c r="I31" s="8">
        <v>239863</v>
      </c>
      <c r="J31" s="8">
        <v>1451999</v>
      </c>
      <c r="K31" s="8">
        <v>272483</v>
      </c>
      <c r="L31" s="8">
        <v>431270</v>
      </c>
      <c r="M31" s="8">
        <v>57195</v>
      </c>
      <c r="N31" s="8">
        <v>760948</v>
      </c>
      <c r="O31" s="8">
        <v>733344</v>
      </c>
      <c r="P31" s="8">
        <v>452978</v>
      </c>
      <c r="Q31" s="8">
        <v>432023</v>
      </c>
      <c r="R31" s="8">
        <v>1618345</v>
      </c>
      <c r="S31" s="8"/>
      <c r="T31" s="8"/>
      <c r="U31" s="8"/>
      <c r="V31" s="8"/>
      <c r="W31" s="8">
        <v>3831292</v>
      </c>
      <c r="X31" s="8">
        <v>4258665</v>
      </c>
      <c r="Y31" s="8">
        <v>-427373</v>
      </c>
      <c r="Z31" s="2">
        <v>-10.04</v>
      </c>
      <c r="AA31" s="6">
        <v>5678472</v>
      </c>
    </row>
    <row r="32" spans="1:27" ht="13.5">
      <c r="A32" s="25" t="s">
        <v>43</v>
      </c>
      <c r="B32" s="24"/>
      <c r="C32" s="6">
        <v>830046</v>
      </c>
      <c r="D32" s="6"/>
      <c r="E32" s="7">
        <v>153250</v>
      </c>
      <c r="F32" s="8">
        <v>380000</v>
      </c>
      <c r="G32" s="8">
        <v>138809</v>
      </c>
      <c r="H32" s="8">
        <v>21000</v>
      </c>
      <c r="I32" s="8">
        <v>17900</v>
      </c>
      <c r="J32" s="8">
        <v>177709</v>
      </c>
      <c r="K32" s="8">
        <v>28500</v>
      </c>
      <c r="L32" s="8"/>
      <c r="M32" s="8"/>
      <c r="N32" s="8">
        <v>28500</v>
      </c>
      <c r="O32" s="8">
        <v>14000</v>
      </c>
      <c r="P32" s="8"/>
      <c r="Q32" s="8">
        <v>-86000</v>
      </c>
      <c r="R32" s="8">
        <v>-72000</v>
      </c>
      <c r="S32" s="8"/>
      <c r="T32" s="8"/>
      <c r="U32" s="8"/>
      <c r="V32" s="8"/>
      <c r="W32" s="8">
        <v>134209</v>
      </c>
      <c r="X32" s="8">
        <v>284985</v>
      </c>
      <c r="Y32" s="8">
        <v>-150776</v>
      </c>
      <c r="Z32" s="2">
        <v>-52.91</v>
      </c>
      <c r="AA32" s="6">
        <v>380000</v>
      </c>
    </row>
    <row r="33" spans="1:27" ht="13.5">
      <c r="A33" s="25" t="s">
        <v>56</v>
      </c>
      <c r="B33" s="24"/>
      <c r="C33" s="6">
        <v>11657996</v>
      </c>
      <c r="D33" s="6"/>
      <c r="E33" s="7">
        <v>15660993</v>
      </c>
      <c r="F33" s="8">
        <v>15059647</v>
      </c>
      <c r="G33" s="8">
        <v>658949</v>
      </c>
      <c r="H33" s="8">
        <v>860912</v>
      </c>
      <c r="I33" s="8">
        <v>980009</v>
      </c>
      <c r="J33" s="8">
        <v>2499870</v>
      </c>
      <c r="K33" s="8">
        <v>439499</v>
      </c>
      <c r="L33" s="8">
        <v>1127117</v>
      </c>
      <c r="M33" s="8">
        <v>340255</v>
      </c>
      <c r="N33" s="8">
        <v>1906871</v>
      </c>
      <c r="O33" s="8">
        <v>373105</v>
      </c>
      <c r="P33" s="8">
        <v>1489610</v>
      </c>
      <c r="Q33" s="8">
        <v>941795</v>
      </c>
      <c r="R33" s="8">
        <v>2804510</v>
      </c>
      <c r="S33" s="8"/>
      <c r="T33" s="8"/>
      <c r="U33" s="8"/>
      <c r="V33" s="8"/>
      <c r="W33" s="8">
        <v>7211251</v>
      </c>
      <c r="X33" s="8">
        <v>11293965</v>
      </c>
      <c r="Y33" s="8">
        <v>-4082714</v>
      </c>
      <c r="Z33" s="2">
        <v>-36.15</v>
      </c>
      <c r="AA33" s="6">
        <v>15059647</v>
      </c>
    </row>
    <row r="34" spans="1:27" ht="13.5">
      <c r="A34" s="23" t="s">
        <v>57</v>
      </c>
      <c r="B34" s="29"/>
      <c r="C34" s="6">
        <v>93926</v>
      </c>
      <c r="D34" s="6"/>
      <c r="E34" s="7"/>
      <c r="F34" s="8">
        <v>1453000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>
        <v>1089738</v>
      </c>
      <c r="Y34" s="8">
        <v>-1089738</v>
      </c>
      <c r="Z34" s="2">
        <v>-100</v>
      </c>
      <c r="AA34" s="6">
        <v>1453000</v>
      </c>
    </row>
    <row r="35" spans="1:27" ht="12.75">
      <c r="A35" s="40" t="s">
        <v>58</v>
      </c>
      <c r="B35" s="32"/>
      <c r="C35" s="33">
        <f aca="true" t="shared" si="1" ref="C35:Y35">SUM(C24:C34)</f>
        <v>68523175</v>
      </c>
      <c r="D35" s="33">
        <f>SUM(D24:D34)</f>
        <v>0</v>
      </c>
      <c r="E35" s="34">
        <f t="shared" si="1"/>
        <v>81121935</v>
      </c>
      <c r="F35" s="35">
        <f t="shared" si="1"/>
        <v>79025611</v>
      </c>
      <c r="G35" s="35">
        <f t="shared" si="1"/>
        <v>6284485</v>
      </c>
      <c r="H35" s="35">
        <f t="shared" si="1"/>
        <v>1869175</v>
      </c>
      <c r="I35" s="35">
        <f t="shared" si="1"/>
        <v>5241762</v>
      </c>
      <c r="J35" s="35">
        <f t="shared" si="1"/>
        <v>13395422</v>
      </c>
      <c r="K35" s="35">
        <f t="shared" si="1"/>
        <v>4420860</v>
      </c>
      <c r="L35" s="35">
        <f t="shared" si="1"/>
        <v>1629966</v>
      </c>
      <c r="M35" s="35">
        <f t="shared" si="1"/>
        <v>871479</v>
      </c>
      <c r="N35" s="35">
        <f t="shared" si="1"/>
        <v>6922305</v>
      </c>
      <c r="O35" s="35">
        <f t="shared" si="1"/>
        <v>5001969</v>
      </c>
      <c r="P35" s="35">
        <f t="shared" si="1"/>
        <v>6526953</v>
      </c>
      <c r="Q35" s="35">
        <f t="shared" si="1"/>
        <v>6385703</v>
      </c>
      <c r="R35" s="35">
        <f t="shared" si="1"/>
        <v>17914625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38232352</v>
      </c>
      <c r="X35" s="35">
        <f t="shared" si="1"/>
        <v>59267367</v>
      </c>
      <c r="Y35" s="35">
        <f t="shared" si="1"/>
        <v>-21035015</v>
      </c>
      <c r="Z35" s="36">
        <f>+IF(X35&lt;&gt;0,+(Y35/X35)*100,0)</f>
        <v>-35.4917319002884</v>
      </c>
      <c r="AA35" s="33">
        <f>SUM(AA24:AA34)</f>
        <v>79025611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9721218</v>
      </c>
      <c r="D37" s="46">
        <f>+D21-D35</f>
        <v>0</v>
      </c>
      <c r="E37" s="47">
        <f t="shared" si="2"/>
        <v>-6104935</v>
      </c>
      <c r="F37" s="48">
        <f t="shared" si="2"/>
        <v>-283322</v>
      </c>
      <c r="G37" s="48">
        <f t="shared" si="2"/>
        <v>22739712</v>
      </c>
      <c r="H37" s="48">
        <f t="shared" si="2"/>
        <v>-1809363</v>
      </c>
      <c r="I37" s="48">
        <f t="shared" si="2"/>
        <v>-4404297</v>
      </c>
      <c r="J37" s="48">
        <f t="shared" si="2"/>
        <v>16526052</v>
      </c>
      <c r="K37" s="48">
        <f t="shared" si="2"/>
        <v>-4180344</v>
      </c>
      <c r="L37" s="48">
        <f t="shared" si="2"/>
        <v>-1629966</v>
      </c>
      <c r="M37" s="48">
        <f t="shared" si="2"/>
        <v>20968122</v>
      </c>
      <c r="N37" s="48">
        <f t="shared" si="2"/>
        <v>15157812</v>
      </c>
      <c r="O37" s="48">
        <f t="shared" si="2"/>
        <v>-4835198</v>
      </c>
      <c r="P37" s="48">
        <f t="shared" si="2"/>
        <v>-6511659</v>
      </c>
      <c r="Q37" s="48">
        <f t="shared" si="2"/>
        <v>13027821</v>
      </c>
      <c r="R37" s="48">
        <f t="shared" si="2"/>
        <v>1680964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33364828</v>
      </c>
      <c r="X37" s="48">
        <f>IF(F21=F35,0,X21-X35)</f>
        <v>-210687</v>
      </c>
      <c r="Y37" s="48">
        <f t="shared" si="2"/>
        <v>33575515</v>
      </c>
      <c r="Z37" s="49">
        <f>+IF(X37&lt;&gt;0,+(Y37/X37)*100,0)</f>
        <v>-15936.206315529671</v>
      </c>
      <c r="AA37" s="46">
        <f>+AA21-AA35</f>
        <v>-283322</v>
      </c>
    </row>
    <row r="38" spans="1:27" ht="22.5" customHeight="1">
      <c r="A38" s="50" t="s">
        <v>60</v>
      </c>
      <c r="B38" s="29"/>
      <c r="C38" s="6">
        <v>2866000</v>
      </c>
      <c r="D38" s="6"/>
      <c r="E38" s="7">
        <v>3037000</v>
      </c>
      <c r="F38" s="8">
        <v>400000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>
        <v>-1972883</v>
      </c>
      <c r="R38" s="8">
        <v>-1972883</v>
      </c>
      <c r="S38" s="8"/>
      <c r="T38" s="8"/>
      <c r="U38" s="8"/>
      <c r="V38" s="8"/>
      <c r="W38" s="8">
        <v>-1972883</v>
      </c>
      <c r="X38" s="8">
        <v>299997</v>
      </c>
      <c r="Y38" s="8">
        <v>-2272880</v>
      </c>
      <c r="Z38" s="2">
        <v>-757.63</v>
      </c>
      <c r="AA38" s="6">
        <v>400000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12587218</v>
      </c>
      <c r="D41" s="56">
        <f>SUM(D37:D40)</f>
        <v>0</v>
      </c>
      <c r="E41" s="57">
        <f t="shared" si="3"/>
        <v>-3067935</v>
      </c>
      <c r="F41" s="58">
        <f t="shared" si="3"/>
        <v>116678</v>
      </c>
      <c r="G41" s="58">
        <f t="shared" si="3"/>
        <v>22739712</v>
      </c>
      <c r="H41" s="58">
        <f t="shared" si="3"/>
        <v>-1809363</v>
      </c>
      <c r="I41" s="58">
        <f t="shared" si="3"/>
        <v>-4404297</v>
      </c>
      <c r="J41" s="58">
        <f t="shared" si="3"/>
        <v>16526052</v>
      </c>
      <c r="K41" s="58">
        <f t="shared" si="3"/>
        <v>-4180344</v>
      </c>
      <c r="L41" s="58">
        <f t="shared" si="3"/>
        <v>-1629966</v>
      </c>
      <c r="M41" s="58">
        <f t="shared" si="3"/>
        <v>20968122</v>
      </c>
      <c r="N41" s="58">
        <f t="shared" si="3"/>
        <v>15157812</v>
      </c>
      <c r="O41" s="58">
        <f t="shared" si="3"/>
        <v>-4835198</v>
      </c>
      <c r="P41" s="58">
        <f t="shared" si="3"/>
        <v>-6511659</v>
      </c>
      <c r="Q41" s="58">
        <f t="shared" si="3"/>
        <v>11054938</v>
      </c>
      <c r="R41" s="58">
        <f t="shared" si="3"/>
        <v>-291919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31391945</v>
      </c>
      <c r="X41" s="58">
        <f t="shared" si="3"/>
        <v>89310</v>
      </c>
      <c r="Y41" s="58">
        <f t="shared" si="3"/>
        <v>31302635</v>
      </c>
      <c r="Z41" s="59">
        <f>+IF(X41&lt;&gt;0,+(Y41/X41)*100,0)</f>
        <v>35049.417758369724</v>
      </c>
      <c r="AA41" s="56">
        <f>SUM(AA37:AA40)</f>
        <v>116678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12587218</v>
      </c>
      <c r="D43" s="64">
        <f>+D41-D42</f>
        <v>0</v>
      </c>
      <c r="E43" s="65">
        <f t="shared" si="4"/>
        <v>-3067935</v>
      </c>
      <c r="F43" s="66">
        <f t="shared" si="4"/>
        <v>116678</v>
      </c>
      <c r="G43" s="66">
        <f t="shared" si="4"/>
        <v>22739712</v>
      </c>
      <c r="H43" s="66">
        <f t="shared" si="4"/>
        <v>-1809363</v>
      </c>
      <c r="I43" s="66">
        <f t="shared" si="4"/>
        <v>-4404297</v>
      </c>
      <c r="J43" s="66">
        <f t="shared" si="4"/>
        <v>16526052</v>
      </c>
      <c r="K43" s="66">
        <f t="shared" si="4"/>
        <v>-4180344</v>
      </c>
      <c r="L43" s="66">
        <f t="shared" si="4"/>
        <v>-1629966</v>
      </c>
      <c r="M43" s="66">
        <f t="shared" si="4"/>
        <v>20968122</v>
      </c>
      <c r="N43" s="66">
        <f t="shared" si="4"/>
        <v>15157812</v>
      </c>
      <c r="O43" s="66">
        <f t="shared" si="4"/>
        <v>-4835198</v>
      </c>
      <c r="P43" s="66">
        <f t="shared" si="4"/>
        <v>-6511659</v>
      </c>
      <c r="Q43" s="66">
        <f t="shared" si="4"/>
        <v>11054938</v>
      </c>
      <c r="R43" s="66">
        <f t="shared" si="4"/>
        <v>-291919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31391945</v>
      </c>
      <c r="X43" s="66">
        <f t="shared" si="4"/>
        <v>89310</v>
      </c>
      <c r="Y43" s="66">
        <f t="shared" si="4"/>
        <v>31302635</v>
      </c>
      <c r="Z43" s="67">
        <f>+IF(X43&lt;&gt;0,+(Y43/X43)*100,0)</f>
        <v>35049.417758369724</v>
      </c>
      <c r="AA43" s="64">
        <f>+AA41-AA42</f>
        <v>116678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12587218</v>
      </c>
      <c r="D45" s="56">
        <f>SUM(D43:D44)</f>
        <v>0</v>
      </c>
      <c r="E45" s="57">
        <f t="shared" si="5"/>
        <v>-3067935</v>
      </c>
      <c r="F45" s="58">
        <f t="shared" si="5"/>
        <v>116678</v>
      </c>
      <c r="G45" s="58">
        <f t="shared" si="5"/>
        <v>22739712</v>
      </c>
      <c r="H45" s="58">
        <f t="shared" si="5"/>
        <v>-1809363</v>
      </c>
      <c r="I45" s="58">
        <f t="shared" si="5"/>
        <v>-4404297</v>
      </c>
      <c r="J45" s="58">
        <f t="shared" si="5"/>
        <v>16526052</v>
      </c>
      <c r="K45" s="58">
        <f t="shared" si="5"/>
        <v>-4180344</v>
      </c>
      <c r="L45" s="58">
        <f t="shared" si="5"/>
        <v>-1629966</v>
      </c>
      <c r="M45" s="58">
        <f t="shared" si="5"/>
        <v>20968122</v>
      </c>
      <c r="N45" s="58">
        <f t="shared" si="5"/>
        <v>15157812</v>
      </c>
      <c r="O45" s="58">
        <f t="shared" si="5"/>
        <v>-4835198</v>
      </c>
      <c r="P45" s="58">
        <f t="shared" si="5"/>
        <v>-6511659</v>
      </c>
      <c r="Q45" s="58">
        <f t="shared" si="5"/>
        <v>11054938</v>
      </c>
      <c r="R45" s="58">
        <f t="shared" si="5"/>
        <v>-291919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31391945</v>
      </c>
      <c r="X45" s="58">
        <f t="shared" si="5"/>
        <v>89310</v>
      </c>
      <c r="Y45" s="58">
        <f t="shared" si="5"/>
        <v>31302635</v>
      </c>
      <c r="Z45" s="59">
        <f>+IF(X45&lt;&gt;0,+(Y45/X45)*100,0)</f>
        <v>35049.417758369724</v>
      </c>
      <c r="AA45" s="56">
        <f>SUM(AA43:AA44)</f>
        <v>116678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12587218</v>
      </c>
      <c r="D47" s="71">
        <f>SUM(D45:D46)</f>
        <v>0</v>
      </c>
      <c r="E47" s="72">
        <f t="shared" si="6"/>
        <v>-3067935</v>
      </c>
      <c r="F47" s="73">
        <f t="shared" si="6"/>
        <v>116678</v>
      </c>
      <c r="G47" s="73">
        <f t="shared" si="6"/>
        <v>22739712</v>
      </c>
      <c r="H47" s="74">
        <f t="shared" si="6"/>
        <v>-1809363</v>
      </c>
      <c r="I47" s="74">
        <f t="shared" si="6"/>
        <v>-4404297</v>
      </c>
      <c r="J47" s="74">
        <f t="shared" si="6"/>
        <v>16526052</v>
      </c>
      <c r="K47" s="74">
        <f t="shared" si="6"/>
        <v>-4180344</v>
      </c>
      <c r="L47" s="74">
        <f t="shared" si="6"/>
        <v>-1629966</v>
      </c>
      <c r="M47" s="73">
        <f t="shared" si="6"/>
        <v>20968122</v>
      </c>
      <c r="N47" s="73">
        <f t="shared" si="6"/>
        <v>15157812</v>
      </c>
      <c r="O47" s="74">
        <f t="shared" si="6"/>
        <v>-4835198</v>
      </c>
      <c r="P47" s="74">
        <f t="shared" si="6"/>
        <v>-6511659</v>
      </c>
      <c r="Q47" s="74">
        <f t="shared" si="6"/>
        <v>11054938</v>
      </c>
      <c r="R47" s="74">
        <f t="shared" si="6"/>
        <v>-291919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31391945</v>
      </c>
      <c r="X47" s="74">
        <f t="shared" si="6"/>
        <v>89310</v>
      </c>
      <c r="Y47" s="74">
        <f t="shared" si="6"/>
        <v>31302635</v>
      </c>
      <c r="Z47" s="75">
        <f>+IF(X47&lt;&gt;0,+(Y47/X47)*100,0)</f>
        <v>35049.417758369724</v>
      </c>
      <c r="AA47" s="76">
        <f>SUM(AA45:AA46)</f>
        <v>116678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95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101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512886361</v>
      </c>
      <c r="D5" s="6"/>
      <c r="E5" s="7">
        <v>578654168</v>
      </c>
      <c r="F5" s="8">
        <v>558654168</v>
      </c>
      <c r="G5" s="8">
        <v>51908818</v>
      </c>
      <c r="H5" s="8">
        <v>157332751</v>
      </c>
      <c r="I5" s="8">
        <v>41241985</v>
      </c>
      <c r="J5" s="8">
        <v>250483554</v>
      </c>
      <c r="K5" s="8">
        <v>39415022</v>
      </c>
      <c r="L5" s="8">
        <v>40802991</v>
      </c>
      <c r="M5" s="8">
        <v>40831899</v>
      </c>
      <c r="N5" s="8">
        <v>121049912</v>
      </c>
      <c r="O5" s="8">
        <v>40989362</v>
      </c>
      <c r="P5" s="8">
        <v>-12991194</v>
      </c>
      <c r="Q5" s="8">
        <v>40786709</v>
      </c>
      <c r="R5" s="8">
        <v>68784877</v>
      </c>
      <c r="S5" s="8"/>
      <c r="T5" s="8"/>
      <c r="U5" s="8"/>
      <c r="V5" s="8"/>
      <c r="W5" s="8">
        <v>440318343</v>
      </c>
      <c r="X5" s="8">
        <v>418990617</v>
      </c>
      <c r="Y5" s="8">
        <v>21327726</v>
      </c>
      <c r="Z5" s="2">
        <v>5.09</v>
      </c>
      <c r="AA5" s="6">
        <v>558654168</v>
      </c>
    </row>
    <row r="6" spans="1:27" ht="13.5">
      <c r="A6" s="23" t="s">
        <v>32</v>
      </c>
      <c r="B6" s="24"/>
      <c r="C6" s="6">
        <v>552454438</v>
      </c>
      <c r="D6" s="6"/>
      <c r="E6" s="7">
        <v>763527126</v>
      </c>
      <c r="F6" s="8">
        <v>701052126</v>
      </c>
      <c r="G6" s="8">
        <v>68053247</v>
      </c>
      <c r="H6" s="8">
        <v>69336441</v>
      </c>
      <c r="I6" s="8">
        <v>64817969</v>
      </c>
      <c r="J6" s="8">
        <v>202207657</v>
      </c>
      <c r="K6" s="8">
        <v>51944236</v>
      </c>
      <c r="L6" s="8">
        <v>54135999</v>
      </c>
      <c r="M6" s="8">
        <v>41744122</v>
      </c>
      <c r="N6" s="8">
        <v>147824357</v>
      </c>
      <c r="O6" s="8">
        <v>72345066</v>
      </c>
      <c r="P6" s="8">
        <v>43535946</v>
      </c>
      <c r="Q6" s="8">
        <v>52864452</v>
      </c>
      <c r="R6" s="8">
        <v>168745464</v>
      </c>
      <c r="S6" s="8"/>
      <c r="T6" s="8"/>
      <c r="U6" s="8"/>
      <c r="V6" s="8"/>
      <c r="W6" s="8">
        <v>518777478</v>
      </c>
      <c r="X6" s="8">
        <v>525789045</v>
      </c>
      <c r="Y6" s="8">
        <v>-7011567</v>
      </c>
      <c r="Z6" s="2">
        <v>-1.33</v>
      </c>
      <c r="AA6" s="6">
        <v>701052126</v>
      </c>
    </row>
    <row r="7" spans="1:27" ht="13.5">
      <c r="A7" s="25" t="s">
        <v>33</v>
      </c>
      <c r="B7" s="24"/>
      <c r="C7" s="6">
        <v>236691391</v>
      </c>
      <c r="D7" s="6"/>
      <c r="E7" s="7">
        <v>286041749</v>
      </c>
      <c r="F7" s="8">
        <v>269832384</v>
      </c>
      <c r="G7" s="8">
        <v>19847422</v>
      </c>
      <c r="H7" s="8">
        <v>19841564</v>
      </c>
      <c r="I7" s="8">
        <v>20548455</v>
      </c>
      <c r="J7" s="8">
        <v>60237441</v>
      </c>
      <c r="K7" s="8">
        <v>21873255</v>
      </c>
      <c r="L7" s="8">
        <v>25969352</v>
      </c>
      <c r="M7" s="8">
        <v>26785736</v>
      </c>
      <c r="N7" s="8">
        <v>74628343</v>
      </c>
      <c r="O7" s="8">
        <v>28799960</v>
      </c>
      <c r="P7" s="8">
        <v>14696551</v>
      </c>
      <c r="Q7" s="8">
        <v>24128271</v>
      </c>
      <c r="R7" s="8">
        <v>67624782</v>
      </c>
      <c r="S7" s="8"/>
      <c r="T7" s="8"/>
      <c r="U7" s="8"/>
      <c r="V7" s="8"/>
      <c r="W7" s="8">
        <v>202490566</v>
      </c>
      <c r="X7" s="8">
        <v>202374297</v>
      </c>
      <c r="Y7" s="8">
        <v>116269</v>
      </c>
      <c r="Z7" s="2">
        <v>0.06</v>
      </c>
      <c r="AA7" s="6">
        <v>269832384</v>
      </c>
    </row>
    <row r="8" spans="1:27" ht="13.5">
      <c r="A8" s="25" t="s">
        <v>34</v>
      </c>
      <c r="B8" s="24"/>
      <c r="C8" s="6">
        <v>67424356</v>
      </c>
      <c r="D8" s="6"/>
      <c r="E8" s="7">
        <v>69516842</v>
      </c>
      <c r="F8" s="8">
        <v>65865842</v>
      </c>
      <c r="G8" s="8">
        <v>6451094</v>
      </c>
      <c r="H8" s="8">
        <v>6289578</v>
      </c>
      <c r="I8" s="8">
        <v>6286823</v>
      </c>
      <c r="J8" s="8">
        <v>19027495</v>
      </c>
      <c r="K8" s="8">
        <v>6258981</v>
      </c>
      <c r="L8" s="8">
        <v>6229448</v>
      </c>
      <c r="M8" s="8">
        <v>6004008</v>
      </c>
      <c r="N8" s="8">
        <v>18492437</v>
      </c>
      <c r="O8" s="8">
        <v>6204349</v>
      </c>
      <c r="P8" s="8">
        <v>4845336</v>
      </c>
      <c r="Q8" s="8">
        <v>6362479</v>
      </c>
      <c r="R8" s="8">
        <v>17412164</v>
      </c>
      <c r="S8" s="8"/>
      <c r="T8" s="8"/>
      <c r="U8" s="8"/>
      <c r="V8" s="8"/>
      <c r="W8" s="8">
        <v>54932096</v>
      </c>
      <c r="X8" s="8">
        <v>49399380</v>
      </c>
      <c r="Y8" s="8">
        <v>5532716</v>
      </c>
      <c r="Z8" s="2">
        <v>11.2</v>
      </c>
      <c r="AA8" s="6">
        <v>65865842</v>
      </c>
    </row>
    <row r="9" spans="1:27" ht="13.5">
      <c r="A9" s="25" t="s">
        <v>35</v>
      </c>
      <c r="B9" s="24"/>
      <c r="C9" s="6">
        <v>48779914</v>
      </c>
      <c r="D9" s="6"/>
      <c r="E9" s="7">
        <v>53898347</v>
      </c>
      <c r="F9" s="8">
        <v>51048047</v>
      </c>
      <c r="G9" s="8">
        <v>4735234</v>
      </c>
      <c r="H9" s="8">
        <v>4707612</v>
      </c>
      <c r="I9" s="8">
        <v>4708143</v>
      </c>
      <c r="J9" s="8">
        <v>14150989</v>
      </c>
      <c r="K9" s="8">
        <v>4693482</v>
      </c>
      <c r="L9" s="8">
        <v>4660608</v>
      </c>
      <c r="M9" s="8">
        <v>4669149</v>
      </c>
      <c r="N9" s="8">
        <v>14023239</v>
      </c>
      <c r="O9" s="8">
        <v>4677110</v>
      </c>
      <c r="P9" s="8">
        <v>2385609</v>
      </c>
      <c r="Q9" s="8">
        <v>4755375</v>
      </c>
      <c r="R9" s="8">
        <v>11818094</v>
      </c>
      <c r="S9" s="8"/>
      <c r="T9" s="8"/>
      <c r="U9" s="8"/>
      <c r="V9" s="8"/>
      <c r="W9" s="8">
        <v>39992322</v>
      </c>
      <c r="X9" s="8">
        <v>38286027</v>
      </c>
      <c r="Y9" s="8">
        <v>1706295</v>
      </c>
      <c r="Z9" s="2">
        <v>4.46</v>
      </c>
      <c r="AA9" s="6">
        <v>51048047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11092199</v>
      </c>
      <c r="D11" s="6"/>
      <c r="E11" s="7">
        <v>11810000</v>
      </c>
      <c r="F11" s="8">
        <v>11810000</v>
      </c>
      <c r="G11" s="8">
        <v>1055527</v>
      </c>
      <c r="H11" s="8">
        <v>931622</v>
      </c>
      <c r="I11" s="8">
        <v>924852</v>
      </c>
      <c r="J11" s="8">
        <v>2912001</v>
      </c>
      <c r="K11" s="8">
        <v>1042002</v>
      </c>
      <c r="L11" s="8">
        <v>998031</v>
      </c>
      <c r="M11" s="8">
        <v>920569</v>
      </c>
      <c r="N11" s="8">
        <v>2960602</v>
      </c>
      <c r="O11" s="8">
        <v>971329</v>
      </c>
      <c r="P11" s="8">
        <v>914312</v>
      </c>
      <c r="Q11" s="8">
        <v>927191</v>
      </c>
      <c r="R11" s="8">
        <v>2812832</v>
      </c>
      <c r="S11" s="8"/>
      <c r="T11" s="8"/>
      <c r="U11" s="8"/>
      <c r="V11" s="8"/>
      <c r="W11" s="8">
        <v>8685435</v>
      </c>
      <c r="X11" s="8">
        <v>8857485</v>
      </c>
      <c r="Y11" s="8">
        <v>-172050</v>
      </c>
      <c r="Z11" s="2">
        <v>-1.94</v>
      </c>
      <c r="AA11" s="6">
        <v>11810000</v>
      </c>
    </row>
    <row r="12" spans="1:27" ht="13.5">
      <c r="A12" s="25" t="s">
        <v>37</v>
      </c>
      <c r="B12" s="29"/>
      <c r="C12" s="6">
        <v>10001619</v>
      </c>
      <c r="D12" s="6"/>
      <c r="E12" s="7">
        <v>15000000</v>
      </c>
      <c r="F12" s="8">
        <v>7500000</v>
      </c>
      <c r="G12" s="8">
        <v>-258721</v>
      </c>
      <c r="H12" s="8">
        <v>333449</v>
      </c>
      <c r="I12" s="8">
        <v>170307</v>
      </c>
      <c r="J12" s="8">
        <v>245035</v>
      </c>
      <c r="K12" s="8">
        <v>212368</v>
      </c>
      <c r="L12" s="8">
        <v>1063971</v>
      </c>
      <c r="M12" s="8">
        <v>201314</v>
      </c>
      <c r="N12" s="8">
        <v>1477653</v>
      </c>
      <c r="O12" s="8">
        <v>240885</v>
      </c>
      <c r="P12" s="8"/>
      <c r="Q12" s="8">
        <v>332250</v>
      </c>
      <c r="R12" s="8">
        <v>573135</v>
      </c>
      <c r="S12" s="8"/>
      <c r="T12" s="8"/>
      <c r="U12" s="8"/>
      <c r="V12" s="8"/>
      <c r="W12" s="8">
        <v>2295823</v>
      </c>
      <c r="X12" s="8">
        <v>5625000</v>
      </c>
      <c r="Y12" s="8">
        <v>-3329177</v>
      </c>
      <c r="Z12" s="2">
        <v>-59.19</v>
      </c>
      <c r="AA12" s="6">
        <v>7500000</v>
      </c>
    </row>
    <row r="13" spans="1:27" ht="13.5">
      <c r="A13" s="23" t="s">
        <v>38</v>
      </c>
      <c r="B13" s="29"/>
      <c r="C13" s="6">
        <v>141429155</v>
      </c>
      <c r="D13" s="6"/>
      <c r="E13" s="7">
        <v>137940000</v>
      </c>
      <c r="F13" s="8">
        <v>147940000</v>
      </c>
      <c r="G13" s="8">
        <v>12867394</v>
      </c>
      <c r="H13" s="8">
        <v>12483441</v>
      </c>
      <c r="I13" s="8">
        <v>12373753</v>
      </c>
      <c r="J13" s="8">
        <v>37724588</v>
      </c>
      <c r="K13" s="8">
        <v>13687837</v>
      </c>
      <c r="L13" s="8">
        <v>14321462</v>
      </c>
      <c r="M13" s="8">
        <v>14419817</v>
      </c>
      <c r="N13" s="8">
        <v>42429116</v>
      </c>
      <c r="O13" s="8">
        <v>14601167</v>
      </c>
      <c r="P13" s="8">
        <v>13465992</v>
      </c>
      <c r="Q13" s="8">
        <v>481607</v>
      </c>
      <c r="R13" s="8">
        <v>28548766</v>
      </c>
      <c r="S13" s="8"/>
      <c r="T13" s="8"/>
      <c r="U13" s="8"/>
      <c r="V13" s="8"/>
      <c r="W13" s="8">
        <v>108702470</v>
      </c>
      <c r="X13" s="8">
        <v>110954988</v>
      </c>
      <c r="Y13" s="8">
        <v>-2252518</v>
      </c>
      <c r="Z13" s="2">
        <v>-2.03</v>
      </c>
      <c r="AA13" s="6">
        <v>147940000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36982279</v>
      </c>
      <c r="D15" s="6"/>
      <c r="E15" s="7">
        <v>26805000</v>
      </c>
      <c r="F15" s="8">
        <v>35305000</v>
      </c>
      <c r="G15" s="8">
        <v>510131</v>
      </c>
      <c r="H15" s="8">
        <v>6538894</v>
      </c>
      <c r="I15" s="8">
        <v>432061</v>
      </c>
      <c r="J15" s="8">
        <v>7481086</v>
      </c>
      <c r="K15" s="8">
        <v>1435360</v>
      </c>
      <c r="L15" s="8">
        <v>2017419</v>
      </c>
      <c r="M15" s="8">
        <v>584060</v>
      </c>
      <c r="N15" s="8">
        <v>4036839</v>
      </c>
      <c r="O15" s="8">
        <v>317026</v>
      </c>
      <c r="P15" s="8">
        <v>2999969</v>
      </c>
      <c r="Q15" s="8">
        <v>1210623</v>
      </c>
      <c r="R15" s="8">
        <v>4527618</v>
      </c>
      <c r="S15" s="8"/>
      <c r="T15" s="8"/>
      <c r="U15" s="8"/>
      <c r="V15" s="8"/>
      <c r="W15" s="8">
        <v>16045543</v>
      </c>
      <c r="X15" s="8">
        <v>26478729</v>
      </c>
      <c r="Y15" s="8">
        <v>-10433186</v>
      </c>
      <c r="Z15" s="2">
        <v>-39.4</v>
      </c>
      <c r="AA15" s="6">
        <v>35305000</v>
      </c>
    </row>
    <row r="16" spans="1:27" ht="13.5">
      <c r="A16" s="23" t="s">
        <v>41</v>
      </c>
      <c r="B16" s="29"/>
      <c r="C16" s="6">
        <v>6319276</v>
      </c>
      <c r="D16" s="6"/>
      <c r="E16" s="7">
        <v>4764000</v>
      </c>
      <c r="F16" s="8">
        <v>4764000</v>
      </c>
      <c r="G16" s="8">
        <v>886460</v>
      </c>
      <c r="H16" s="8">
        <v>546753</v>
      </c>
      <c r="I16" s="8">
        <v>487334</v>
      </c>
      <c r="J16" s="8">
        <v>1920547</v>
      </c>
      <c r="K16" s="8">
        <v>560569</v>
      </c>
      <c r="L16" s="8">
        <v>848438</v>
      </c>
      <c r="M16" s="8">
        <v>613243</v>
      </c>
      <c r="N16" s="8">
        <v>2022250</v>
      </c>
      <c r="O16" s="8">
        <v>671118</v>
      </c>
      <c r="P16" s="8">
        <v>-342125</v>
      </c>
      <c r="Q16" s="8">
        <v>1304735</v>
      </c>
      <c r="R16" s="8">
        <v>1633728</v>
      </c>
      <c r="S16" s="8"/>
      <c r="T16" s="8"/>
      <c r="U16" s="8"/>
      <c r="V16" s="8"/>
      <c r="W16" s="8">
        <v>5576525</v>
      </c>
      <c r="X16" s="8">
        <v>3572991</v>
      </c>
      <c r="Y16" s="8">
        <v>2003534</v>
      </c>
      <c r="Z16" s="2">
        <v>56.07</v>
      </c>
      <c r="AA16" s="6">
        <v>4764000</v>
      </c>
    </row>
    <row r="17" spans="1:27" ht="13.5">
      <c r="A17" s="23" t="s">
        <v>42</v>
      </c>
      <c r="B17" s="29"/>
      <c r="C17" s="6">
        <v>576183</v>
      </c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3.5">
      <c r="A18" s="23" t="s">
        <v>43</v>
      </c>
      <c r="B18" s="29"/>
      <c r="C18" s="6">
        <v>192109752</v>
      </c>
      <c r="D18" s="6"/>
      <c r="E18" s="7">
        <v>230509000</v>
      </c>
      <c r="F18" s="8">
        <v>229959000</v>
      </c>
      <c r="G18" s="8">
        <v>78813000</v>
      </c>
      <c r="H18" s="8"/>
      <c r="I18" s="8"/>
      <c r="J18" s="8">
        <v>78813000</v>
      </c>
      <c r="K18" s="8"/>
      <c r="L18" s="8">
        <v>3900000</v>
      </c>
      <c r="M18" s="8">
        <v>52119000</v>
      </c>
      <c r="N18" s="8">
        <v>56019000</v>
      </c>
      <c r="O18" s="8"/>
      <c r="P18" s="8">
        <v>357038</v>
      </c>
      <c r="Q18" s="8">
        <v>1000000</v>
      </c>
      <c r="R18" s="8">
        <v>1357038</v>
      </c>
      <c r="S18" s="8"/>
      <c r="T18" s="8"/>
      <c r="U18" s="8"/>
      <c r="V18" s="8"/>
      <c r="W18" s="8">
        <v>136189038</v>
      </c>
      <c r="X18" s="8">
        <v>172469223</v>
      </c>
      <c r="Y18" s="8">
        <v>-36280185</v>
      </c>
      <c r="Z18" s="2">
        <v>-21.04</v>
      </c>
      <c r="AA18" s="6">
        <v>229959000</v>
      </c>
    </row>
    <row r="19" spans="1:27" ht="13.5">
      <c r="A19" s="23" t="s">
        <v>44</v>
      </c>
      <c r="B19" s="29"/>
      <c r="C19" s="6">
        <v>16309154</v>
      </c>
      <c r="D19" s="6"/>
      <c r="E19" s="7">
        <v>25145500</v>
      </c>
      <c r="F19" s="26">
        <v>17826500</v>
      </c>
      <c r="G19" s="26">
        <v>2769462</v>
      </c>
      <c r="H19" s="26">
        <v>2036979</v>
      </c>
      <c r="I19" s="26">
        <v>1668258</v>
      </c>
      <c r="J19" s="26">
        <v>6474699</v>
      </c>
      <c r="K19" s="26">
        <v>1813181</v>
      </c>
      <c r="L19" s="26">
        <v>1808928</v>
      </c>
      <c r="M19" s="26">
        <v>1311961</v>
      </c>
      <c r="N19" s="26">
        <v>4934070</v>
      </c>
      <c r="O19" s="26">
        <v>2093507</v>
      </c>
      <c r="P19" s="26">
        <v>1583697</v>
      </c>
      <c r="Q19" s="26">
        <v>1406379</v>
      </c>
      <c r="R19" s="26">
        <v>5083583</v>
      </c>
      <c r="S19" s="26"/>
      <c r="T19" s="26"/>
      <c r="U19" s="26"/>
      <c r="V19" s="26"/>
      <c r="W19" s="26">
        <v>16492352</v>
      </c>
      <c r="X19" s="26">
        <v>13369779</v>
      </c>
      <c r="Y19" s="26">
        <v>3122573</v>
      </c>
      <c r="Z19" s="27">
        <v>23.36</v>
      </c>
      <c r="AA19" s="28">
        <v>17826500</v>
      </c>
    </row>
    <row r="20" spans="1:27" ht="13.5">
      <c r="A20" s="23" t="s">
        <v>45</v>
      </c>
      <c r="B20" s="29"/>
      <c r="C20" s="6">
        <v>577474</v>
      </c>
      <c r="D20" s="6"/>
      <c r="E20" s="7"/>
      <c r="F20" s="8"/>
      <c r="G20" s="8"/>
      <c r="H20" s="8"/>
      <c r="I20" s="30"/>
      <c r="J20" s="8"/>
      <c r="K20" s="8">
        <v>135000</v>
      </c>
      <c r="L20" s="8">
        <v>-59200</v>
      </c>
      <c r="M20" s="8"/>
      <c r="N20" s="8">
        <v>75800</v>
      </c>
      <c r="O20" s="8"/>
      <c r="P20" s="30">
        <v>472682</v>
      </c>
      <c r="Q20" s="8"/>
      <c r="R20" s="8">
        <v>472682</v>
      </c>
      <c r="S20" s="8"/>
      <c r="T20" s="8"/>
      <c r="U20" s="8"/>
      <c r="V20" s="8"/>
      <c r="W20" s="30">
        <v>548482</v>
      </c>
      <c r="X20" s="8"/>
      <c r="Y20" s="8">
        <v>548482</v>
      </c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1833633551</v>
      </c>
      <c r="D21" s="33">
        <f t="shared" si="0"/>
        <v>0</v>
      </c>
      <c r="E21" s="34">
        <f t="shared" si="0"/>
        <v>2203611732</v>
      </c>
      <c r="F21" s="35">
        <f t="shared" si="0"/>
        <v>2101557067</v>
      </c>
      <c r="G21" s="35">
        <f t="shared" si="0"/>
        <v>247639068</v>
      </c>
      <c r="H21" s="35">
        <f t="shared" si="0"/>
        <v>280379084</v>
      </c>
      <c r="I21" s="35">
        <f t="shared" si="0"/>
        <v>153659940</v>
      </c>
      <c r="J21" s="35">
        <f t="shared" si="0"/>
        <v>681678092</v>
      </c>
      <c r="K21" s="35">
        <f t="shared" si="0"/>
        <v>143071293</v>
      </c>
      <c r="L21" s="35">
        <f t="shared" si="0"/>
        <v>156697447</v>
      </c>
      <c r="M21" s="35">
        <f t="shared" si="0"/>
        <v>190204878</v>
      </c>
      <c r="N21" s="35">
        <f t="shared" si="0"/>
        <v>489973618</v>
      </c>
      <c r="O21" s="35">
        <f t="shared" si="0"/>
        <v>171910879</v>
      </c>
      <c r="P21" s="35">
        <f t="shared" si="0"/>
        <v>71923813</v>
      </c>
      <c r="Q21" s="35">
        <f t="shared" si="0"/>
        <v>135560071</v>
      </c>
      <c r="R21" s="35">
        <f t="shared" si="0"/>
        <v>379394763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1551046473</v>
      </c>
      <c r="X21" s="35">
        <f t="shared" si="0"/>
        <v>1576167561</v>
      </c>
      <c r="Y21" s="35">
        <f t="shared" si="0"/>
        <v>-25121088</v>
      </c>
      <c r="Z21" s="36">
        <f>+IF(X21&lt;&gt;0,+(Y21/X21)*100,0)</f>
        <v>-1.593808210597985</v>
      </c>
      <c r="AA21" s="33">
        <f>SUM(AA5:AA20)</f>
        <v>2101557067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688565282</v>
      </c>
      <c r="D24" s="6"/>
      <c r="E24" s="7">
        <v>770965643</v>
      </c>
      <c r="F24" s="8">
        <v>759165643</v>
      </c>
      <c r="G24" s="8">
        <v>53990186</v>
      </c>
      <c r="H24" s="8">
        <v>57795659</v>
      </c>
      <c r="I24" s="8">
        <v>58072493</v>
      </c>
      <c r="J24" s="8">
        <v>169858338</v>
      </c>
      <c r="K24" s="8">
        <v>53619314</v>
      </c>
      <c r="L24" s="8">
        <v>56660590</v>
      </c>
      <c r="M24" s="8">
        <v>66593454</v>
      </c>
      <c r="N24" s="8">
        <v>176873358</v>
      </c>
      <c r="O24" s="8">
        <v>51763185</v>
      </c>
      <c r="P24" s="8">
        <v>53620114</v>
      </c>
      <c r="Q24" s="8">
        <v>53932483</v>
      </c>
      <c r="R24" s="8">
        <v>159315782</v>
      </c>
      <c r="S24" s="8"/>
      <c r="T24" s="8"/>
      <c r="U24" s="8"/>
      <c r="V24" s="8"/>
      <c r="W24" s="8">
        <v>506047478</v>
      </c>
      <c r="X24" s="8">
        <v>569371860</v>
      </c>
      <c r="Y24" s="8">
        <v>-63324382</v>
      </c>
      <c r="Z24" s="2">
        <v>-11.12</v>
      </c>
      <c r="AA24" s="6">
        <v>759165643</v>
      </c>
    </row>
    <row r="25" spans="1:27" ht="13.5">
      <c r="A25" s="25" t="s">
        <v>49</v>
      </c>
      <c r="B25" s="24"/>
      <c r="C25" s="6">
        <v>28387557</v>
      </c>
      <c r="D25" s="6"/>
      <c r="E25" s="7">
        <v>31752783</v>
      </c>
      <c r="F25" s="8">
        <v>31752783</v>
      </c>
      <c r="G25" s="8">
        <v>2439911</v>
      </c>
      <c r="H25" s="8">
        <v>2364087</v>
      </c>
      <c r="I25" s="8">
        <v>2405660</v>
      </c>
      <c r="J25" s="8">
        <v>7209658</v>
      </c>
      <c r="K25" s="8">
        <v>2387364</v>
      </c>
      <c r="L25" s="8">
        <v>2462685</v>
      </c>
      <c r="M25" s="8">
        <v>2419942</v>
      </c>
      <c r="N25" s="8">
        <v>7269991</v>
      </c>
      <c r="O25" s="8">
        <v>2438847</v>
      </c>
      <c r="P25" s="8">
        <v>2601205</v>
      </c>
      <c r="Q25" s="8">
        <v>2457594</v>
      </c>
      <c r="R25" s="8">
        <v>7497646</v>
      </c>
      <c r="S25" s="8"/>
      <c r="T25" s="8"/>
      <c r="U25" s="8"/>
      <c r="V25" s="8"/>
      <c r="W25" s="8">
        <v>21977295</v>
      </c>
      <c r="X25" s="8">
        <v>23814540</v>
      </c>
      <c r="Y25" s="8">
        <v>-1837245</v>
      </c>
      <c r="Z25" s="2">
        <v>-7.71</v>
      </c>
      <c r="AA25" s="6">
        <v>31752783</v>
      </c>
    </row>
    <row r="26" spans="1:27" ht="13.5">
      <c r="A26" s="25" t="s">
        <v>50</v>
      </c>
      <c r="B26" s="24"/>
      <c r="C26" s="6">
        <v>205848140</v>
      </c>
      <c r="D26" s="6"/>
      <c r="E26" s="7">
        <v>226000000</v>
      </c>
      <c r="F26" s="8">
        <v>222000000</v>
      </c>
      <c r="G26" s="8">
        <v>2410</v>
      </c>
      <c r="H26" s="8">
        <v>4578</v>
      </c>
      <c r="I26" s="8">
        <v>56500650</v>
      </c>
      <c r="J26" s="8">
        <v>56507638</v>
      </c>
      <c r="K26" s="8">
        <v>580</v>
      </c>
      <c r="L26" s="8">
        <v>2219</v>
      </c>
      <c r="M26" s="8"/>
      <c r="N26" s="8">
        <v>2799</v>
      </c>
      <c r="O26" s="8">
        <v>113000250</v>
      </c>
      <c r="P26" s="8">
        <v>2093</v>
      </c>
      <c r="Q26" s="8">
        <v>500</v>
      </c>
      <c r="R26" s="8">
        <v>113002843</v>
      </c>
      <c r="S26" s="8"/>
      <c r="T26" s="8"/>
      <c r="U26" s="8"/>
      <c r="V26" s="8"/>
      <c r="W26" s="8">
        <v>169513280</v>
      </c>
      <c r="X26" s="8">
        <v>166499991</v>
      </c>
      <c r="Y26" s="8">
        <v>3013289</v>
      </c>
      <c r="Z26" s="2">
        <v>1.81</v>
      </c>
      <c r="AA26" s="6">
        <v>222000000</v>
      </c>
    </row>
    <row r="27" spans="1:27" ht="13.5">
      <c r="A27" s="25" t="s">
        <v>51</v>
      </c>
      <c r="B27" s="24"/>
      <c r="C27" s="6">
        <v>61696776</v>
      </c>
      <c r="D27" s="6"/>
      <c r="E27" s="7">
        <v>71600000</v>
      </c>
      <c r="F27" s="8">
        <v>71600000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>
        <v>53699967</v>
      </c>
      <c r="Y27" s="8">
        <v>-53699967</v>
      </c>
      <c r="Z27" s="2">
        <v>-100</v>
      </c>
      <c r="AA27" s="6">
        <v>71600000</v>
      </c>
    </row>
    <row r="28" spans="1:27" ht="13.5">
      <c r="A28" s="25" t="s">
        <v>52</v>
      </c>
      <c r="B28" s="24"/>
      <c r="C28" s="6">
        <v>25790059</v>
      </c>
      <c r="D28" s="6"/>
      <c r="E28" s="7">
        <v>24660741</v>
      </c>
      <c r="F28" s="8">
        <v>25160741</v>
      </c>
      <c r="G28" s="8"/>
      <c r="H28" s="8"/>
      <c r="I28" s="8"/>
      <c r="J28" s="8"/>
      <c r="K28" s="8"/>
      <c r="L28" s="8"/>
      <c r="M28" s="8"/>
      <c r="N28" s="8"/>
      <c r="O28" s="8"/>
      <c r="P28" s="8">
        <v>12811409</v>
      </c>
      <c r="Q28" s="8"/>
      <c r="R28" s="8">
        <v>12811409</v>
      </c>
      <c r="S28" s="8"/>
      <c r="T28" s="8"/>
      <c r="U28" s="8"/>
      <c r="V28" s="8"/>
      <c r="W28" s="8">
        <v>12811409</v>
      </c>
      <c r="X28" s="8">
        <v>18870543</v>
      </c>
      <c r="Y28" s="8">
        <v>-6059134</v>
      </c>
      <c r="Z28" s="2">
        <v>-32.11</v>
      </c>
      <c r="AA28" s="6">
        <v>25160741</v>
      </c>
    </row>
    <row r="29" spans="1:27" ht="13.5">
      <c r="A29" s="25" t="s">
        <v>53</v>
      </c>
      <c r="B29" s="24"/>
      <c r="C29" s="6">
        <v>554437662</v>
      </c>
      <c r="D29" s="6"/>
      <c r="E29" s="7">
        <v>617500000</v>
      </c>
      <c r="F29" s="8">
        <v>631500000</v>
      </c>
      <c r="G29" s="8">
        <v>86280</v>
      </c>
      <c r="H29" s="8">
        <v>10050068</v>
      </c>
      <c r="I29" s="8">
        <v>6570172</v>
      </c>
      <c r="J29" s="8">
        <v>16706520</v>
      </c>
      <c r="K29" s="8">
        <v>74006436</v>
      </c>
      <c r="L29" s="8">
        <v>65135904</v>
      </c>
      <c r="M29" s="8">
        <v>65311797</v>
      </c>
      <c r="N29" s="8">
        <v>204454137</v>
      </c>
      <c r="O29" s="8">
        <v>12508426</v>
      </c>
      <c r="P29" s="8">
        <v>52920933</v>
      </c>
      <c r="Q29" s="8">
        <v>87081455</v>
      </c>
      <c r="R29" s="8">
        <v>152510814</v>
      </c>
      <c r="S29" s="8"/>
      <c r="T29" s="8"/>
      <c r="U29" s="8"/>
      <c r="V29" s="8"/>
      <c r="W29" s="8">
        <v>373671471</v>
      </c>
      <c r="X29" s="8">
        <v>473624991</v>
      </c>
      <c r="Y29" s="8">
        <v>-99953520</v>
      </c>
      <c r="Z29" s="2">
        <v>-21.1</v>
      </c>
      <c r="AA29" s="6">
        <v>631500000</v>
      </c>
    </row>
    <row r="30" spans="1:27" ht="13.5">
      <c r="A30" s="25" t="s">
        <v>54</v>
      </c>
      <c r="B30" s="24"/>
      <c r="C30" s="6">
        <v>159129788</v>
      </c>
      <c r="D30" s="6"/>
      <c r="E30" s="7">
        <v>191224913</v>
      </c>
      <c r="F30" s="8">
        <v>182674913</v>
      </c>
      <c r="G30" s="8">
        <v>6750354</v>
      </c>
      <c r="H30" s="8">
        <v>9987036</v>
      </c>
      <c r="I30" s="8">
        <v>16203540</v>
      </c>
      <c r="J30" s="8">
        <v>32940930</v>
      </c>
      <c r="K30" s="8">
        <v>15933688</v>
      </c>
      <c r="L30" s="8">
        <v>17395570</v>
      </c>
      <c r="M30" s="8">
        <v>10079525</v>
      </c>
      <c r="N30" s="8">
        <v>43408783</v>
      </c>
      <c r="O30" s="8">
        <v>7020666</v>
      </c>
      <c r="P30" s="8">
        <v>10432639</v>
      </c>
      <c r="Q30" s="8">
        <v>12356098</v>
      </c>
      <c r="R30" s="8">
        <v>29809403</v>
      </c>
      <c r="S30" s="8"/>
      <c r="T30" s="8"/>
      <c r="U30" s="8"/>
      <c r="V30" s="8"/>
      <c r="W30" s="8">
        <v>106159116</v>
      </c>
      <c r="X30" s="8">
        <v>137005416</v>
      </c>
      <c r="Y30" s="8">
        <v>-30846300</v>
      </c>
      <c r="Z30" s="2">
        <v>-22.51</v>
      </c>
      <c r="AA30" s="6">
        <v>182674913</v>
      </c>
    </row>
    <row r="31" spans="1:27" ht="13.5">
      <c r="A31" s="25" t="s">
        <v>55</v>
      </c>
      <c r="B31" s="24"/>
      <c r="C31" s="6">
        <v>42341831</v>
      </c>
      <c r="D31" s="6"/>
      <c r="E31" s="7">
        <v>51604500</v>
      </c>
      <c r="F31" s="8">
        <v>43004500</v>
      </c>
      <c r="G31" s="8">
        <v>1872493</v>
      </c>
      <c r="H31" s="8">
        <v>3227093</v>
      </c>
      <c r="I31" s="8">
        <v>3992372</v>
      </c>
      <c r="J31" s="8">
        <v>9091958</v>
      </c>
      <c r="K31" s="8">
        <v>2876060</v>
      </c>
      <c r="L31" s="8">
        <v>3055298</v>
      </c>
      <c r="M31" s="8">
        <v>1668178</v>
      </c>
      <c r="N31" s="8">
        <v>7599536</v>
      </c>
      <c r="O31" s="8">
        <v>4251579</v>
      </c>
      <c r="P31" s="8">
        <v>502499</v>
      </c>
      <c r="Q31" s="8">
        <v>3602988</v>
      </c>
      <c r="R31" s="8">
        <v>8357066</v>
      </c>
      <c r="S31" s="8"/>
      <c r="T31" s="8"/>
      <c r="U31" s="8"/>
      <c r="V31" s="8"/>
      <c r="W31" s="8">
        <v>25048560</v>
      </c>
      <c r="X31" s="8">
        <v>32253246</v>
      </c>
      <c r="Y31" s="8">
        <v>-7204686</v>
      </c>
      <c r="Z31" s="2">
        <v>-22.34</v>
      </c>
      <c r="AA31" s="6">
        <v>43004500</v>
      </c>
    </row>
    <row r="32" spans="1:27" ht="13.5">
      <c r="A32" s="25" t="s">
        <v>43</v>
      </c>
      <c r="B32" s="24"/>
      <c r="C32" s="6">
        <v>3940283</v>
      </c>
      <c r="D32" s="6"/>
      <c r="E32" s="7">
        <v>7670000</v>
      </c>
      <c r="F32" s="8">
        <v>4170000</v>
      </c>
      <c r="G32" s="8">
        <v>254400</v>
      </c>
      <c r="H32" s="8">
        <v>128665</v>
      </c>
      <c r="I32" s="8">
        <v>536058</v>
      </c>
      <c r="J32" s="8">
        <v>919123</v>
      </c>
      <c r="K32" s="8">
        <v>3889</v>
      </c>
      <c r="L32" s="8">
        <v>522643</v>
      </c>
      <c r="M32" s="8">
        <v>400</v>
      </c>
      <c r="N32" s="8">
        <v>526932</v>
      </c>
      <c r="O32" s="8">
        <v>120000</v>
      </c>
      <c r="P32" s="8">
        <v>518000</v>
      </c>
      <c r="Q32" s="8">
        <v>72425</v>
      </c>
      <c r="R32" s="8">
        <v>710425</v>
      </c>
      <c r="S32" s="8"/>
      <c r="T32" s="8"/>
      <c r="U32" s="8"/>
      <c r="V32" s="8"/>
      <c r="W32" s="8">
        <v>2156480</v>
      </c>
      <c r="X32" s="8">
        <v>3127482</v>
      </c>
      <c r="Y32" s="8">
        <v>-971002</v>
      </c>
      <c r="Z32" s="2">
        <v>-31.05</v>
      </c>
      <c r="AA32" s="6">
        <v>4170000</v>
      </c>
    </row>
    <row r="33" spans="1:27" ht="13.5">
      <c r="A33" s="25" t="s">
        <v>56</v>
      </c>
      <c r="B33" s="24"/>
      <c r="C33" s="6">
        <v>90334387</v>
      </c>
      <c r="D33" s="6"/>
      <c r="E33" s="7">
        <v>201231233</v>
      </c>
      <c r="F33" s="8">
        <v>120326568</v>
      </c>
      <c r="G33" s="8">
        <v>6038298</v>
      </c>
      <c r="H33" s="8">
        <v>16740337</v>
      </c>
      <c r="I33" s="8">
        <v>15139747</v>
      </c>
      <c r="J33" s="8">
        <v>37918382</v>
      </c>
      <c r="K33" s="8">
        <v>20984241</v>
      </c>
      <c r="L33" s="8">
        <v>22927857</v>
      </c>
      <c r="M33" s="8">
        <v>14846452</v>
      </c>
      <c r="N33" s="8">
        <v>58758550</v>
      </c>
      <c r="O33" s="8">
        <v>7774713</v>
      </c>
      <c r="P33" s="8">
        <v>-33478627</v>
      </c>
      <c r="Q33" s="8">
        <v>14731319</v>
      </c>
      <c r="R33" s="8">
        <v>-10972595</v>
      </c>
      <c r="S33" s="8"/>
      <c r="T33" s="8"/>
      <c r="U33" s="8"/>
      <c r="V33" s="8"/>
      <c r="W33" s="8">
        <v>85704337</v>
      </c>
      <c r="X33" s="8">
        <v>90242667</v>
      </c>
      <c r="Y33" s="8">
        <v>-4538330</v>
      </c>
      <c r="Z33" s="2">
        <v>-5.03</v>
      </c>
      <c r="AA33" s="6">
        <v>120326568</v>
      </c>
    </row>
    <row r="34" spans="1:27" ht="13.5">
      <c r="A34" s="23" t="s">
        <v>57</v>
      </c>
      <c r="B34" s="29"/>
      <c r="C34" s="6">
        <v>513691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1860985456</v>
      </c>
      <c r="D35" s="33">
        <f>SUM(D24:D34)</f>
        <v>0</v>
      </c>
      <c r="E35" s="34">
        <f t="shared" si="1"/>
        <v>2194209813</v>
      </c>
      <c r="F35" s="35">
        <f t="shared" si="1"/>
        <v>2091355148</v>
      </c>
      <c r="G35" s="35">
        <f t="shared" si="1"/>
        <v>71434332</v>
      </c>
      <c r="H35" s="35">
        <f t="shared" si="1"/>
        <v>100297523</v>
      </c>
      <c r="I35" s="35">
        <f t="shared" si="1"/>
        <v>159420692</v>
      </c>
      <c r="J35" s="35">
        <f t="shared" si="1"/>
        <v>331152547</v>
      </c>
      <c r="K35" s="35">
        <f t="shared" si="1"/>
        <v>169811572</v>
      </c>
      <c r="L35" s="35">
        <f t="shared" si="1"/>
        <v>168162766</v>
      </c>
      <c r="M35" s="35">
        <f t="shared" si="1"/>
        <v>160919748</v>
      </c>
      <c r="N35" s="35">
        <f t="shared" si="1"/>
        <v>498894086</v>
      </c>
      <c r="O35" s="35">
        <f t="shared" si="1"/>
        <v>198877666</v>
      </c>
      <c r="P35" s="35">
        <f t="shared" si="1"/>
        <v>99930265</v>
      </c>
      <c r="Q35" s="35">
        <f t="shared" si="1"/>
        <v>174234862</v>
      </c>
      <c r="R35" s="35">
        <f t="shared" si="1"/>
        <v>473042793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1303089426</v>
      </c>
      <c r="X35" s="35">
        <f t="shared" si="1"/>
        <v>1568510703</v>
      </c>
      <c r="Y35" s="35">
        <f t="shared" si="1"/>
        <v>-265421277</v>
      </c>
      <c r="Z35" s="36">
        <f>+IF(X35&lt;&gt;0,+(Y35/X35)*100,0)</f>
        <v>-16.921865849709793</v>
      </c>
      <c r="AA35" s="33">
        <f>SUM(AA24:AA34)</f>
        <v>2091355148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-27351905</v>
      </c>
      <c r="D37" s="46">
        <f>+D21-D35</f>
        <v>0</v>
      </c>
      <c r="E37" s="47">
        <f t="shared" si="2"/>
        <v>9401919</v>
      </c>
      <c r="F37" s="48">
        <f t="shared" si="2"/>
        <v>10201919</v>
      </c>
      <c r="G37" s="48">
        <f t="shared" si="2"/>
        <v>176204736</v>
      </c>
      <c r="H37" s="48">
        <f t="shared" si="2"/>
        <v>180081561</v>
      </c>
      <c r="I37" s="48">
        <f t="shared" si="2"/>
        <v>-5760752</v>
      </c>
      <c r="J37" s="48">
        <f t="shared" si="2"/>
        <v>350525545</v>
      </c>
      <c r="K37" s="48">
        <f t="shared" si="2"/>
        <v>-26740279</v>
      </c>
      <c r="L37" s="48">
        <f t="shared" si="2"/>
        <v>-11465319</v>
      </c>
      <c r="M37" s="48">
        <f t="shared" si="2"/>
        <v>29285130</v>
      </c>
      <c r="N37" s="48">
        <f t="shared" si="2"/>
        <v>-8920468</v>
      </c>
      <c r="O37" s="48">
        <f t="shared" si="2"/>
        <v>-26966787</v>
      </c>
      <c r="P37" s="48">
        <f t="shared" si="2"/>
        <v>-28006452</v>
      </c>
      <c r="Q37" s="48">
        <f t="shared" si="2"/>
        <v>-38674791</v>
      </c>
      <c r="R37" s="48">
        <f t="shared" si="2"/>
        <v>-93648030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247957047</v>
      </c>
      <c r="X37" s="48">
        <f>IF(F21=F35,0,X21-X35)</f>
        <v>7656858</v>
      </c>
      <c r="Y37" s="48">
        <f t="shared" si="2"/>
        <v>240300189</v>
      </c>
      <c r="Z37" s="49">
        <f>+IF(X37&lt;&gt;0,+(Y37/X37)*100,0)</f>
        <v>3138.36548882061</v>
      </c>
      <c r="AA37" s="46">
        <f>+AA21-AA35</f>
        <v>10201919</v>
      </c>
    </row>
    <row r="38" spans="1:27" ht="22.5" customHeight="1">
      <c r="A38" s="50" t="s">
        <v>60</v>
      </c>
      <c r="B38" s="29"/>
      <c r="C38" s="6">
        <v>197253603</v>
      </c>
      <c r="D38" s="6"/>
      <c r="E38" s="7">
        <v>157285000</v>
      </c>
      <c r="F38" s="8">
        <v>172136147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>
        <v>129102084</v>
      </c>
      <c r="Y38" s="8">
        <v>-129102084</v>
      </c>
      <c r="Z38" s="2">
        <v>-100</v>
      </c>
      <c r="AA38" s="6">
        <v>172136147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169901698</v>
      </c>
      <c r="D41" s="56">
        <f>SUM(D37:D40)</f>
        <v>0</v>
      </c>
      <c r="E41" s="57">
        <f t="shared" si="3"/>
        <v>166686919</v>
      </c>
      <c r="F41" s="58">
        <f t="shared" si="3"/>
        <v>182338066</v>
      </c>
      <c r="G41" s="58">
        <f t="shared" si="3"/>
        <v>176204736</v>
      </c>
      <c r="H41" s="58">
        <f t="shared" si="3"/>
        <v>180081561</v>
      </c>
      <c r="I41" s="58">
        <f t="shared" si="3"/>
        <v>-5760752</v>
      </c>
      <c r="J41" s="58">
        <f t="shared" si="3"/>
        <v>350525545</v>
      </c>
      <c r="K41" s="58">
        <f t="shared" si="3"/>
        <v>-26740279</v>
      </c>
      <c r="L41" s="58">
        <f t="shared" si="3"/>
        <v>-11465319</v>
      </c>
      <c r="M41" s="58">
        <f t="shared" si="3"/>
        <v>29285130</v>
      </c>
      <c r="N41" s="58">
        <f t="shared" si="3"/>
        <v>-8920468</v>
      </c>
      <c r="O41" s="58">
        <f t="shared" si="3"/>
        <v>-26966787</v>
      </c>
      <c r="P41" s="58">
        <f t="shared" si="3"/>
        <v>-28006452</v>
      </c>
      <c r="Q41" s="58">
        <f t="shared" si="3"/>
        <v>-38674791</v>
      </c>
      <c r="R41" s="58">
        <f t="shared" si="3"/>
        <v>-93648030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247957047</v>
      </c>
      <c r="X41" s="58">
        <f t="shared" si="3"/>
        <v>136758942</v>
      </c>
      <c r="Y41" s="58">
        <f t="shared" si="3"/>
        <v>111198105</v>
      </c>
      <c r="Z41" s="59">
        <f>+IF(X41&lt;&gt;0,+(Y41/X41)*100,0)</f>
        <v>81.30956804272441</v>
      </c>
      <c r="AA41" s="56">
        <f>SUM(AA37:AA40)</f>
        <v>182338066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169901698</v>
      </c>
      <c r="D43" s="64">
        <f>+D41-D42</f>
        <v>0</v>
      </c>
      <c r="E43" s="65">
        <f t="shared" si="4"/>
        <v>166686919</v>
      </c>
      <c r="F43" s="66">
        <f t="shared" si="4"/>
        <v>182338066</v>
      </c>
      <c r="G43" s="66">
        <f t="shared" si="4"/>
        <v>176204736</v>
      </c>
      <c r="H43" s="66">
        <f t="shared" si="4"/>
        <v>180081561</v>
      </c>
      <c r="I43" s="66">
        <f t="shared" si="4"/>
        <v>-5760752</v>
      </c>
      <c r="J43" s="66">
        <f t="shared" si="4"/>
        <v>350525545</v>
      </c>
      <c r="K43" s="66">
        <f t="shared" si="4"/>
        <v>-26740279</v>
      </c>
      <c r="L43" s="66">
        <f t="shared" si="4"/>
        <v>-11465319</v>
      </c>
      <c r="M43" s="66">
        <f t="shared" si="4"/>
        <v>29285130</v>
      </c>
      <c r="N43" s="66">
        <f t="shared" si="4"/>
        <v>-8920468</v>
      </c>
      <c r="O43" s="66">
        <f t="shared" si="4"/>
        <v>-26966787</v>
      </c>
      <c r="P43" s="66">
        <f t="shared" si="4"/>
        <v>-28006452</v>
      </c>
      <c r="Q43" s="66">
        <f t="shared" si="4"/>
        <v>-38674791</v>
      </c>
      <c r="R43" s="66">
        <f t="shared" si="4"/>
        <v>-93648030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247957047</v>
      </c>
      <c r="X43" s="66">
        <f t="shared" si="4"/>
        <v>136758942</v>
      </c>
      <c r="Y43" s="66">
        <f t="shared" si="4"/>
        <v>111198105</v>
      </c>
      <c r="Z43" s="67">
        <f>+IF(X43&lt;&gt;0,+(Y43/X43)*100,0)</f>
        <v>81.30956804272441</v>
      </c>
      <c r="AA43" s="64">
        <f>+AA41-AA42</f>
        <v>182338066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169901698</v>
      </c>
      <c r="D45" s="56">
        <f>SUM(D43:D44)</f>
        <v>0</v>
      </c>
      <c r="E45" s="57">
        <f t="shared" si="5"/>
        <v>166686919</v>
      </c>
      <c r="F45" s="58">
        <f t="shared" si="5"/>
        <v>182338066</v>
      </c>
      <c r="G45" s="58">
        <f t="shared" si="5"/>
        <v>176204736</v>
      </c>
      <c r="H45" s="58">
        <f t="shared" si="5"/>
        <v>180081561</v>
      </c>
      <c r="I45" s="58">
        <f t="shared" si="5"/>
        <v>-5760752</v>
      </c>
      <c r="J45" s="58">
        <f t="shared" si="5"/>
        <v>350525545</v>
      </c>
      <c r="K45" s="58">
        <f t="shared" si="5"/>
        <v>-26740279</v>
      </c>
      <c r="L45" s="58">
        <f t="shared" si="5"/>
        <v>-11465319</v>
      </c>
      <c r="M45" s="58">
        <f t="shared" si="5"/>
        <v>29285130</v>
      </c>
      <c r="N45" s="58">
        <f t="shared" si="5"/>
        <v>-8920468</v>
      </c>
      <c r="O45" s="58">
        <f t="shared" si="5"/>
        <v>-26966787</v>
      </c>
      <c r="P45" s="58">
        <f t="shared" si="5"/>
        <v>-28006452</v>
      </c>
      <c r="Q45" s="58">
        <f t="shared" si="5"/>
        <v>-38674791</v>
      </c>
      <c r="R45" s="58">
        <f t="shared" si="5"/>
        <v>-93648030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247957047</v>
      </c>
      <c r="X45" s="58">
        <f t="shared" si="5"/>
        <v>136758942</v>
      </c>
      <c r="Y45" s="58">
        <f t="shared" si="5"/>
        <v>111198105</v>
      </c>
      <c r="Z45" s="59">
        <f>+IF(X45&lt;&gt;0,+(Y45/X45)*100,0)</f>
        <v>81.30956804272441</v>
      </c>
      <c r="AA45" s="56">
        <f>SUM(AA43:AA44)</f>
        <v>182338066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169901698</v>
      </c>
      <c r="D47" s="71">
        <f>SUM(D45:D46)</f>
        <v>0</v>
      </c>
      <c r="E47" s="72">
        <f t="shared" si="6"/>
        <v>166686919</v>
      </c>
      <c r="F47" s="73">
        <f t="shared" si="6"/>
        <v>182338066</v>
      </c>
      <c r="G47" s="73">
        <f t="shared" si="6"/>
        <v>176204736</v>
      </c>
      <c r="H47" s="74">
        <f t="shared" si="6"/>
        <v>180081561</v>
      </c>
      <c r="I47" s="74">
        <f t="shared" si="6"/>
        <v>-5760752</v>
      </c>
      <c r="J47" s="74">
        <f t="shared" si="6"/>
        <v>350525545</v>
      </c>
      <c r="K47" s="74">
        <f t="shared" si="6"/>
        <v>-26740279</v>
      </c>
      <c r="L47" s="74">
        <f t="shared" si="6"/>
        <v>-11465319</v>
      </c>
      <c r="M47" s="73">
        <f t="shared" si="6"/>
        <v>29285130</v>
      </c>
      <c r="N47" s="73">
        <f t="shared" si="6"/>
        <v>-8920468</v>
      </c>
      <c r="O47" s="74">
        <f t="shared" si="6"/>
        <v>-26966787</v>
      </c>
      <c r="P47" s="74">
        <f t="shared" si="6"/>
        <v>-28006452</v>
      </c>
      <c r="Q47" s="74">
        <f t="shared" si="6"/>
        <v>-38674791</v>
      </c>
      <c r="R47" s="74">
        <f t="shared" si="6"/>
        <v>-93648030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247957047</v>
      </c>
      <c r="X47" s="74">
        <f t="shared" si="6"/>
        <v>136758942</v>
      </c>
      <c r="Y47" s="74">
        <f t="shared" si="6"/>
        <v>111198105</v>
      </c>
      <c r="Z47" s="75">
        <f>+IF(X47&lt;&gt;0,+(Y47/X47)*100,0)</f>
        <v>81.30956804272441</v>
      </c>
      <c r="AA47" s="76">
        <f>SUM(AA45:AA46)</f>
        <v>182338066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96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101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18689268</v>
      </c>
      <c r="D5" s="6"/>
      <c r="E5" s="7">
        <v>26467378</v>
      </c>
      <c r="F5" s="8">
        <v>9853756</v>
      </c>
      <c r="G5" s="8">
        <v>9968341</v>
      </c>
      <c r="H5" s="8">
        <v>-55519</v>
      </c>
      <c r="I5" s="8"/>
      <c r="J5" s="8">
        <v>9912822</v>
      </c>
      <c r="K5" s="8">
        <v>1442830</v>
      </c>
      <c r="L5" s="8">
        <v>639176</v>
      </c>
      <c r="M5" s="8">
        <v>665762</v>
      </c>
      <c r="N5" s="8">
        <v>2747768</v>
      </c>
      <c r="O5" s="8">
        <v>665762</v>
      </c>
      <c r="P5" s="8">
        <v>665762</v>
      </c>
      <c r="Q5" s="8"/>
      <c r="R5" s="8">
        <v>1331524</v>
      </c>
      <c r="S5" s="8"/>
      <c r="T5" s="8"/>
      <c r="U5" s="8"/>
      <c r="V5" s="8"/>
      <c r="W5" s="8">
        <v>13992114</v>
      </c>
      <c r="X5" s="8">
        <v>7390318</v>
      </c>
      <c r="Y5" s="8">
        <v>6601796</v>
      </c>
      <c r="Z5" s="2">
        <v>89.33</v>
      </c>
      <c r="AA5" s="6">
        <v>9853756</v>
      </c>
    </row>
    <row r="6" spans="1:27" ht="13.5">
      <c r="A6" s="23" t="s">
        <v>32</v>
      </c>
      <c r="B6" s="24"/>
      <c r="C6" s="6">
        <v>14257883</v>
      </c>
      <c r="D6" s="6"/>
      <c r="E6" s="7">
        <v>25740882</v>
      </c>
      <c r="F6" s="8">
        <v>27429257</v>
      </c>
      <c r="G6" s="8">
        <v>1219627</v>
      </c>
      <c r="H6" s="8">
        <v>1243333</v>
      </c>
      <c r="I6" s="8"/>
      <c r="J6" s="8">
        <v>2462960</v>
      </c>
      <c r="K6" s="8">
        <v>2322488</v>
      </c>
      <c r="L6" s="8">
        <v>1124453</v>
      </c>
      <c r="M6" s="8">
        <v>1026316</v>
      </c>
      <c r="N6" s="8">
        <v>4473257</v>
      </c>
      <c r="O6" s="8">
        <v>1026316</v>
      </c>
      <c r="P6" s="8">
        <v>1026316</v>
      </c>
      <c r="Q6" s="8"/>
      <c r="R6" s="8">
        <v>2052632</v>
      </c>
      <c r="S6" s="8"/>
      <c r="T6" s="8"/>
      <c r="U6" s="8"/>
      <c r="V6" s="8"/>
      <c r="W6" s="8">
        <v>8988849</v>
      </c>
      <c r="X6" s="8">
        <v>20571944</v>
      </c>
      <c r="Y6" s="8">
        <v>-11583095</v>
      </c>
      <c r="Z6" s="2">
        <v>-56.31</v>
      </c>
      <c r="AA6" s="6">
        <v>27429257</v>
      </c>
    </row>
    <row r="7" spans="1:27" ht="13.5">
      <c r="A7" s="25" t="s">
        <v>33</v>
      </c>
      <c r="B7" s="24"/>
      <c r="C7" s="6">
        <v>19111796</v>
      </c>
      <c r="D7" s="6"/>
      <c r="E7" s="7">
        <v>18224214</v>
      </c>
      <c r="F7" s="8">
        <v>21747557</v>
      </c>
      <c r="G7" s="8">
        <v>1447674</v>
      </c>
      <c r="H7" s="8">
        <v>1439223</v>
      </c>
      <c r="I7" s="8"/>
      <c r="J7" s="8">
        <v>2886897</v>
      </c>
      <c r="K7" s="8">
        <v>3238188</v>
      </c>
      <c r="L7" s="8">
        <v>1734725</v>
      </c>
      <c r="M7" s="8">
        <v>1904485</v>
      </c>
      <c r="N7" s="8">
        <v>6877398</v>
      </c>
      <c r="O7" s="8">
        <v>1904485</v>
      </c>
      <c r="P7" s="8">
        <v>1904485</v>
      </c>
      <c r="Q7" s="8"/>
      <c r="R7" s="8">
        <v>3808970</v>
      </c>
      <c r="S7" s="8"/>
      <c r="T7" s="8"/>
      <c r="U7" s="8"/>
      <c r="V7" s="8"/>
      <c r="W7" s="8">
        <v>13573265</v>
      </c>
      <c r="X7" s="8">
        <v>16310669</v>
      </c>
      <c r="Y7" s="8">
        <v>-2737404</v>
      </c>
      <c r="Z7" s="2">
        <v>-16.78</v>
      </c>
      <c r="AA7" s="6">
        <v>21747557</v>
      </c>
    </row>
    <row r="8" spans="1:27" ht="13.5">
      <c r="A8" s="25" t="s">
        <v>34</v>
      </c>
      <c r="B8" s="24"/>
      <c r="C8" s="6">
        <v>3232849</v>
      </c>
      <c r="D8" s="6"/>
      <c r="E8" s="7">
        <v>227356</v>
      </c>
      <c r="F8" s="8">
        <v>3241091</v>
      </c>
      <c r="G8" s="8">
        <v>296383</v>
      </c>
      <c r="H8" s="8">
        <v>331117</v>
      </c>
      <c r="I8" s="8"/>
      <c r="J8" s="8">
        <v>627500</v>
      </c>
      <c r="K8" s="8">
        <v>618895</v>
      </c>
      <c r="L8" s="8">
        <v>297289</v>
      </c>
      <c r="M8" s="8">
        <v>233148</v>
      </c>
      <c r="N8" s="8">
        <v>1149332</v>
      </c>
      <c r="O8" s="8">
        <v>233148</v>
      </c>
      <c r="P8" s="8">
        <v>233148</v>
      </c>
      <c r="Q8" s="8"/>
      <c r="R8" s="8">
        <v>466296</v>
      </c>
      <c r="S8" s="8"/>
      <c r="T8" s="8"/>
      <c r="U8" s="8"/>
      <c r="V8" s="8"/>
      <c r="W8" s="8">
        <v>2243128</v>
      </c>
      <c r="X8" s="8">
        <v>2430815</v>
      </c>
      <c r="Y8" s="8">
        <v>-187687</v>
      </c>
      <c r="Z8" s="2">
        <v>-7.72</v>
      </c>
      <c r="AA8" s="6">
        <v>3241091</v>
      </c>
    </row>
    <row r="9" spans="1:27" ht="13.5">
      <c r="A9" s="25" t="s">
        <v>35</v>
      </c>
      <c r="B9" s="24"/>
      <c r="C9" s="6">
        <v>8920615</v>
      </c>
      <c r="D9" s="6"/>
      <c r="E9" s="7">
        <v>8512840</v>
      </c>
      <c r="F9" s="8">
        <v>10266346</v>
      </c>
      <c r="G9" s="8">
        <v>837392</v>
      </c>
      <c r="H9" s="8">
        <v>838681</v>
      </c>
      <c r="I9" s="8"/>
      <c r="J9" s="8">
        <v>1676073</v>
      </c>
      <c r="K9" s="8">
        <v>1679033</v>
      </c>
      <c r="L9" s="8">
        <v>831855</v>
      </c>
      <c r="M9" s="8">
        <v>1063161</v>
      </c>
      <c r="N9" s="8">
        <v>3574049</v>
      </c>
      <c r="O9" s="8">
        <v>1063161</v>
      </c>
      <c r="P9" s="8">
        <v>1063161</v>
      </c>
      <c r="Q9" s="8"/>
      <c r="R9" s="8">
        <v>2126322</v>
      </c>
      <c r="S9" s="8"/>
      <c r="T9" s="8"/>
      <c r="U9" s="8"/>
      <c r="V9" s="8"/>
      <c r="W9" s="8">
        <v>7376444</v>
      </c>
      <c r="X9" s="8">
        <v>7699762</v>
      </c>
      <c r="Y9" s="8">
        <v>-323318</v>
      </c>
      <c r="Z9" s="2">
        <v>-4.2</v>
      </c>
      <c r="AA9" s="6">
        <v>10266346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328343</v>
      </c>
      <c r="D11" s="6"/>
      <c r="E11" s="7">
        <v>1774942</v>
      </c>
      <c r="F11" s="8">
        <v>585940</v>
      </c>
      <c r="G11" s="8">
        <v>10832</v>
      </c>
      <c r="H11" s="8">
        <v>76285</v>
      </c>
      <c r="I11" s="8"/>
      <c r="J11" s="8">
        <v>87117</v>
      </c>
      <c r="K11" s="8">
        <v>119297</v>
      </c>
      <c r="L11" s="8">
        <v>45953</v>
      </c>
      <c r="M11" s="8">
        <v>44936</v>
      </c>
      <c r="N11" s="8">
        <v>210186</v>
      </c>
      <c r="O11" s="8">
        <v>44936</v>
      </c>
      <c r="P11" s="8">
        <v>44936</v>
      </c>
      <c r="Q11" s="8"/>
      <c r="R11" s="8">
        <v>89872</v>
      </c>
      <c r="S11" s="8"/>
      <c r="T11" s="8"/>
      <c r="U11" s="8"/>
      <c r="V11" s="8"/>
      <c r="W11" s="8">
        <v>387175</v>
      </c>
      <c r="X11" s="8">
        <v>439456</v>
      </c>
      <c r="Y11" s="8">
        <v>-52281</v>
      </c>
      <c r="Z11" s="2">
        <v>-11.9</v>
      </c>
      <c r="AA11" s="6">
        <v>585940</v>
      </c>
    </row>
    <row r="12" spans="1:27" ht="13.5">
      <c r="A12" s="25" t="s">
        <v>37</v>
      </c>
      <c r="B12" s="29"/>
      <c r="C12" s="6">
        <v>437559</v>
      </c>
      <c r="D12" s="6"/>
      <c r="E12" s="7">
        <v>178035</v>
      </c>
      <c r="F12" s="8">
        <v>624234</v>
      </c>
      <c r="G12" s="8">
        <v>21014</v>
      </c>
      <c r="H12" s="8">
        <v>105969</v>
      </c>
      <c r="I12" s="8"/>
      <c r="J12" s="8">
        <v>126983</v>
      </c>
      <c r="K12" s="8">
        <v>145143</v>
      </c>
      <c r="L12" s="8">
        <v>29399</v>
      </c>
      <c r="M12" s="8">
        <v>10593</v>
      </c>
      <c r="N12" s="8">
        <v>185135</v>
      </c>
      <c r="O12" s="8">
        <v>10593</v>
      </c>
      <c r="P12" s="8">
        <v>10593</v>
      </c>
      <c r="Q12" s="8"/>
      <c r="R12" s="8">
        <v>21186</v>
      </c>
      <c r="S12" s="8"/>
      <c r="T12" s="8"/>
      <c r="U12" s="8"/>
      <c r="V12" s="8"/>
      <c r="W12" s="8">
        <v>333304</v>
      </c>
      <c r="X12" s="8">
        <v>468174</v>
      </c>
      <c r="Y12" s="8">
        <v>-134870</v>
      </c>
      <c r="Z12" s="2">
        <v>-28.81</v>
      </c>
      <c r="AA12" s="6">
        <v>624234</v>
      </c>
    </row>
    <row r="13" spans="1:27" ht="13.5">
      <c r="A13" s="23" t="s">
        <v>38</v>
      </c>
      <c r="B13" s="29"/>
      <c r="C13" s="6">
        <v>31972760</v>
      </c>
      <c r="D13" s="6"/>
      <c r="E13" s="7">
        <v>24589421</v>
      </c>
      <c r="F13" s="8">
        <v>36263070</v>
      </c>
      <c r="G13" s="8">
        <v>2925587</v>
      </c>
      <c r="H13" s="8">
        <v>2970394</v>
      </c>
      <c r="I13" s="8"/>
      <c r="J13" s="8">
        <v>5895981</v>
      </c>
      <c r="K13" s="8">
        <v>6232864</v>
      </c>
      <c r="L13" s="8">
        <v>3095670</v>
      </c>
      <c r="M13" s="8">
        <v>3088915</v>
      </c>
      <c r="N13" s="8">
        <v>12417449</v>
      </c>
      <c r="O13" s="8">
        <v>3088915</v>
      </c>
      <c r="P13" s="8">
        <v>3088915</v>
      </c>
      <c r="Q13" s="8"/>
      <c r="R13" s="8">
        <v>6177830</v>
      </c>
      <c r="S13" s="8"/>
      <c r="T13" s="8"/>
      <c r="U13" s="8"/>
      <c r="V13" s="8"/>
      <c r="W13" s="8">
        <v>24491260</v>
      </c>
      <c r="X13" s="8">
        <v>27197301</v>
      </c>
      <c r="Y13" s="8">
        <v>-2706041</v>
      </c>
      <c r="Z13" s="2">
        <v>-9.95</v>
      </c>
      <c r="AA13" s="6">
        <v>36263070</v>
      </c>
    </row>
    <row r="14" spans="1:27" ht="13.5">
      <c r="A14" s="23" t="s">
        <v>39</v>
      </c>
      <c r="B14" s="29"/>
      <c r="C14" s="6"/>
      <c r="D14" s="6"/>
      <c r="E14" s="7">
        <v>750000</v>
      </c>
      <c r="F14" s="8">
        <v>750000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>
        <v>562500</v>
      </c>
      <c r="Y14" s="8">
        <v>-562500</v>
      </c>
      <c r="Z14" s="2">
        <v>-100</v>
      </c>
      <c r="AA14" s="6">
        <v>750000</v>
      </c>
    </row>
    <row r="15" spans="1:27" ht="13.5">
      <c r="A15" s="23" t="s">
        <v>40</v>
      </c>
      <c r="B15" s="29"/>
      <c r="C15" s="6">
        <v>4430</v>
      </c>
      <c r="D15" s="6"/>
      <c r="E15" s="7">
        <v>143942</v>
      </c>
      <c r="F15" s="8">
        <v>143942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>
        <v>107957</v>
      </c>
      <c r="Y15" s="8">
        <v>-107957</v>
      </c>
      <c r="Z15" s="2">
        <v>-100</v>
      </c>
      <c r="AA15" s="6">
        <v>143942</v>
      </c>
    </row>
    <row r="16" spans="1:27" ht="13.5">
      <c r="A16" s="23" t="s">
        <v>41</v>
      </c>
      <c r="B16" s="29"/>
      <c r="C16" s="6"/>
      <c r="D16" s="6"/>
      <c r="E16" s="7">
        <v>300099</v>
      </c>
      <c r="F16" s="8">
        <v>147175</v>
      </c>
      <c r="G16" s="8">
        <v>11578</v>
      </c>
      <c r="H16" s="8">
        <v>11977</v>
      </c>
      <c r="I16" s="8"/>
      <c r="J16" s="8">
        <v>23555</v>
      </c>
      <c r="K16" s="8">
        <v>24020</v>
      </c>
      <c r="L16" s="8">
        <v>12190</v>
      </c>
      <c r="M16" s="8">
        <v>12265</v>
      </c>
      <c r="N16" s="8">
        <v>48475</v>
      </c>
      <c r="O16" s="8">
        <v>12265</v>
      </c>
      <c r="P16" s="8">
        <v>12265</v>
      </c>
      <c r="Q16" s="8"/>
      <c r="R16" s="8">
        <v>24530</v>
      </c>
      <c r="S16" s="8"/>
      <c r="T16" s="8"/>
      <c r="U16" s="8"/>
      <c r="V16" s="8"/>
      <c r="W16" s="8">
        <v>96560</v>
      </c>
      <c r="X16" s="8">
        <v>110380</v>
      </c>
      <c r="Y16" s="8">
        <v>-13820</v>
      </c>
      <c r="Z16" s="2">
        <v>-12.52</v>
      </c>
      <c r="AA16" s="6">
        <v>147175</v>
      </c>
    </row>
    <row r="17" spans="1:27" ht="13.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3.5">
      <c r="A18" s="23" t="s">
        <v>43</v>
      </c>
      <c r="B18" s="29"/>
      <c r="C18" s="6">
        <v>79140060</v>
      </c>
      <c r="D18" s="6"/>
      <c r="E18" s="7">
        <v>92455000</v>
      </c>
      <c r="F18" s="8">
        <v>92455000</v>
      </c>
      <c r="G18" s="8">
        <v>35440000</v>
      </c>
      <c r="H18" s="8"/>
      <c r="I18" s="8"/>
      <c r="J18" s="8">
        <v>35440000</v>
      </c>
      <c r="K18" s="8"/>
      <c r="L18" s="8"/>
      <c r="M18" s="8">
        <v>24714000</v>
      </c>
      <c r="N18" s="8">
        <v>24714000</v>
      </c>
      <c r="O18" s="8">
        <v>24714000</v>
      </c>
      <c r="P18" s="8">
        <v>24714000</v>
      </c>
      <c r="Q18" s="8"/>
      <c r="R18" s="8">
        <v>49428000</v>
      </c>
      <c r="S18" s="8"/>
      <c r="T18" s="8"/>
      <c r="U18" s="8"/>
      <c r="V18" s="8"/>
      <c r="W18" s="8">
        <v>109582000</v>
      </c>
      <c r="X18" s="8">
        <v>69341251</v>
      </c>
      <c r="Y18" s="8">
        <v>40240749</v>
      </c>
      <c r="Z18" s="2">
        <v>58.03</v>
      </c>
      <c r="AA18" s="6">
        <v>92455000</v>
      </c>
    </row>
    <row r="19" spans="1:27" ht="13.5">
      <c r="A19" s="23" t="s">
        <v>44</v>
      </c>
      <c r="B19" s="29"/>
      <c r="C19" s="6">
        <v>486379</v>
      </c>
      <c r="D19" s="6"/>
      <c r="E19" s="7">
        <v>482763</v>
      </c>
      <c r="F19" s="26">
        <v>342059</v>
      </c>
      <c r="G19" s="26">
        <v>22090</v>
      </c>
      <c r="H19" s="26">
        <v>14891</v>
      </c>
      <c r="I19" s="26"/>
      <c r="J19" s="26">
        <v>36981</v>
      </c>
      <c r="K19" s="26">
        <v>122395</v>
      </c>
      <c r="L19" s="26">
        <v>10904</v>
      </c>
      <c r="M19" s="26">
        <v>16889</v>
      </c>
      <c r="N19" s="26">
        <v>150188</v>
      </c>
      <c r="O19" s="26">
        <v>16889</v>
      </c>
      <c r="P19" s="26">
        <v>16889</v>
      </c>
      <c r="Q19" s="26"/>
      <c r="R19" s="26">
        <v>33778</v>
      </c>
      <c r="S19" s="26"/>
      <c r="T19" s="26"/>
      <c r="U19" s="26"/>
      <c r="V19" s="26"/>
      <c r="W19" s="26">
        <v>220947</v>
      </c>
      <c r="X19" s="26">
        <v>256544</v>
      </c>
      <c r="Y19" s="26">
        <v>-35597</v>
      </c>
      <c r="Z19" s="27">
        <v>-13.88</v>
      </c>
      <c r="AA19" s="28">
        <v>342059</v>
      </c>
    </row>
    <row r="20" spans="1:27" ht="13.5">
      <c r="A20" s="23" t="s">
        <v>45</v>
      </c>
      <c r="B20" s="29"/>
      <c r="C20" s="6"/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176581942</v>
      </c>
      <c r="D21" s="33">
        <f t="shared" si="0"/>
        <v>0</v>
      </c>
      <c r="E21" s="34">
        <f t="shared" si="0"/>
        <v>199846872</v>
      </c>
      <c r="F21" s="35">
        <f t="shared" si="0"/>
        <v>203849427</v>
      </c>
      <c r="G21" s="35">
        <f t="shared" si="0"/>
        <v>52200518</v>
      </c>
      <c r="H21" s="35">
        <f t="shared" si="0"/>
        <v>6976351</v>
      </c>
      <c r="I21" s="35">
        <f t="shared" si="0"/>
        <v>0</v>
      </c>
      <c r="J21" s="35">
        <f t="shared" si="0"/>
        <v>59176869</v>
      </c>
      <c r="K21" s="35">
        <f t="shared" si="0"/>
        <v>15945153</v>
      </c>
      <c r="L21" s="35">
        <f t="shared" si="0"/>
        <v>7821614</v>
      </c>
      <c r="M21" s="35">
        <f t="shared" si="0"/>
        <v>32780470</v>
      </c>
      <c r="N21" s="35">
        <f t="shared" si="0"/>
        <v>56547237</v>
      </c>
      <c r="O21" s="35">
        <f t="shared" si="0"/>
        <v>32780470</v>
      </c>
      <c r="P21" s="35">
        <f t="shared" si="0"/>
        <v>32780470</v>
      </c>
      <c r="Q21" s="35">
        <f t="shared" si="0"/>
        <v>0</v>
      </c>
      <c r="R21" s="35">
        <f t="shared" si="0"/>
        <v>65560940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181285046</v>
      </c>
      <c r="X21" s="35">
        <f t="shared" si="0"/>
        <v>152887071</v>
      </c>
      <c r="Y21" s="35">
        <f t="shared" si="0"/>
        <v>28397975</v>
      </c>
      <c r="Z21" s="36">
        <f>+IF(X21&lt;&gt;0,+(Y21/X21)*100,0)</f>
        <v>18.57447775946993</v>
      </c>
      <c r="AA21" s="33">
        <f>SUM(AA5:AA20)</f>
        <v>203849427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56682285</v>
      </c>
      <c r="D24" s="6"/>
      <c r="E24" s="7">
        <v>66454798</v>
      </c>
      <c r="F24" s="8">
        <v>67324653</v>
      </c>
      <c r="G24" s="8">
        <v>5102214</v>
      </c>
      <c r="H24" s="8">
        <v>5004158</v>
      </c>
      <c r="I24" s="8"/>
      <c r="J24" s="8">
        <v>10106372</v>
      </c>
      <c r="K24" s="8">
        <v>10041592</v>
      </c>
      <c r="L24" s="8">
        <v>5141871</v>
      </c>
      <c r="M24" s="8">
        <v>4945246</v>
      </c>
      <c r="N24" s="8">
        <v>20128709</v>
      </c>
      <c r="O24" s="8">
        <v>4945246</v>
      </c>
      <c r="P24" s="8">
        <v>4945246</v>
      </c>
      <c r="Q24" s="8"/>
      <c r="R24" s="8">
        <v>9890492</v>
      </c>
      <c r="S24" s="8"/>
      <c r="T24" s="8"/>
      <c r="U24" s="8"/>
      <c r="V24" s="8"/>
      <c r="W24" s="8">
        <v>40125573</v>
      </c>
      <c r="X24" s="8">
        <v>50493462</v>
      </c>
      <c r="Y24" s="8">
        <v>-10367889</v>
      </c>
      <c r="Z24" s="2">
        <v>-20.53</v>
      </c>
      <c r="AA24" s="6">
        <v>67324653</v>
      </c>
    </row>
    <row r="25" spans="1:27" ht="13.5">
      <c r="A25" s="25" t="s">
        <v>49</v>
      </c>
      <c r="B25" s="24"/>
      <c r="C25" s="6">
        <v>4139913</v>
      </c>
      <c r="D25" s="6"/>
      <c r="E25" s="7">
        <v>4056916</v>
      </c>
      <c r="F25" s="8">
        <v>4065903</v>
      </c>
      <c r="G25" s="8">
        <v>339807</v>
      </c>
      <c r="H25" s="8">
        <v>349066</v>
      </c>
      <c r="I25" s="8"/>
      <c r="J25" s="8">
        <v>688873</v>
      </c>
      <c r="K25" s="8">
        <v>682561</v>
      </c>
      <c r="L25" s="8">
        <v>341280</v>
      </c>
      <c r="M25" s="8">
        <v>394700</v>
      </c>
      <c r="N25" s="8">
        <v>1418541</v>
      </c>
      <c r="O25" s="8">
        <v>394700</v>
      </c>
      <c r="P25" s="8">
        <v>394700</v>
      </c>
      <c r="Q25" s="8"/>
      <c r="R25" s="8">
        <v>789400</v>
      </c>
      <c r="S25" s="8"/>
      <c r="T25" s="8"/>
      <c r="U25" s="8"/>
      <c r="V25" s="8"/>
      <c r="W25" s="8">
        <v>2896814</v>
      </c>
      <c r="X25" s="8">
        <v>3049425</v>
      </c>
      <c r="Y25" s="8">
        <v>-152611</v>
      </c>
      <c r="Z25" s="2">
        <v>-5</v>
      </c>
      <c r="AA25" s="6">
        <v>4065903</v>
      </c>
    </row>
    <row r="26" spans="1:27" ht="13.5">
      <c r="A26" s="25" t="s">
        <v>50</v>
      </c>
      <c r="B26" s="24"/>
      <c r="C26" s="6"/>
      <c r="D26" s="6"/>
      <c r="E26" s="7">
        <v>37794907</v>
      </c>
      <c r="F26" s="8">
        <v>8999998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6749995</v>
      </c>
      <c r="Y26" s="8">
        <v>-6749995</v>
      </c>
      <c r="Z26" s="2">
        <v>-100</v>
      </c>
      <c r="AA26" s="6">
        <v>8999998</v>
      </c>
    </row>
    <row r="27" spans="1:27" ht="13.5">
      <c r="A27" s="25" t="s">
        <v>51</v>
      </c>
      <c r="B27" s="24"/>
      <c r="C27" s="6"/>
      <c r="D27" s="6"/>
      <c r="E27" s="7">
        <v>17495339</v>
      </c>
      <c r="F27" s="8">
        <v>17495339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>
        <v>13121507</v>
      </c>
      <c r="Y27" s="8">
        <v>-13121507</v>
      </c>
      <c r="Z27" s="2">
        <v>-100</v>
      </c>
      <c r="AA27" s="6">
        <v>17495339</v>
      </c>
    </row>
    <row r="28" spans="1:27" ht="13.5">
      <c r="A28" s="25" t="s">
        <v>52</v>
      </c>
      <c r="B28" s="24"/>
      <c r="C28" s="6">
        <v>7875963</v>
      </c>
      <c r="D28" s="6"/>
      <c r="E28" s="7">
        <v>108523</v>
      </c>
      <c r="F28" s="8">
        <v>173674</v>
      </c>
      <c r="G28" s="8">
        <v>708446</v>
      </c>
      <c r="H28" s="8">
        <v>67317</v>
      </c>
      <c r="I28" s="8"/>
      <c r="J28" s="8">
        <v>775763</v>
      </c>
      <c r="K28" s="8">
        <v>2212530</v>
      </c>
      <c r="L28" s="8">
        <v>1279853</v>
      </c>
      <c r="M28" s="8">
        <v>29794</v>
      </c>
      <c r="N28" s="8">
        <v>3522177</v>
      </c>
      <c r="O28" s="8">
        <v>29794</v>
      </c>
      <c r="P28" s="8">
        <v>29794</v>
      </c>
      <c r="Q28" s="8"/>
      <c r="R28" s="8">
        <v>59588</v>
      </c>
      <c r="S28" s="8"/>
      <c r="T28" s="8"/>
      <c r="U28" s="8"/>
      <c r="V28" s="8"/>
      <c r="W28" s="8">
        <v>4357528</v>
      </c>
      <c r="X28" s="8">
        <v>130255</v>
      </c>
      <c r="Y28" s="8">
        <v>4227273</v>
      </c>
      <c r="Z28" s="2">
        <v>3245.38</v>
      </c>
      <c r="AA28" s="6">
        <v>173674</v>
      </c>
    </row>
    <row r="29" spans="1:27" ht="13.5">
      <c r="A29" s="25" t="s">
        <v>53</v>
      </c>
      <c r="B29" s="24"/>
      <c r="C29" s="6">
        <v>41157200</v>
      </c>
      <c r="D29" s="6"/>
      <c r="E29" s="7">
        <v>35139384</v>
      </c>
      <c r="F29" s="8">
        <v>35136384</v>
      </c>
      <c r="G29" s="8">
        <v>3468166</v>
      </c>
      <c r="H29" s="8">
        <v>380221</v>
      </c>
      <c r="I29" s="8"/>
      <c r="J29" s="8">
        <v>3848387</v>
      </c>
      <c r="K29" s="8">
        <v>5563861</v>
      </c>
      <c r="L29" s="8">
        <v>2953931</v>
      </c>
      <c r="M29" s="8">
        <v>725928</v>
      </c>
      <c r="N29" s="8">
        <v>9243720</v>
      </c>
      <c r="O29" s="8">
        <v>725928</v>
      </c>
      <c r="P29" s="8">
        <v>725928</v>
      </c>
      <c r="Q29" s="8"/>
      <c r="R29" s="8">
        <v>1451856</v>
      </c>
      <c r="S29" s="8"/>
      <c r="T29" s="8"/>
      <c r="U29" s="8"/>
      <c r="V29" s="8"/>
      <c r="W29" s="8">
        <v>14543963</v>
      </c>
      <c r="X29" s="8">
        <v>26352288</v>
      </c>
      <c r="Y29" s="8">
        <v>-11808325</v>
      </c>
      <c r="Z29" s="2">
        <v>-44.81</v>
      </c>
      <c r="AA29" s="6">
        <v>35136384</v>
      </c>
    </row>
    <row r="30" spans="1:27" ht="13.5">
      <c r="A30" s="25" t="s">
        <v>54</v>
      </c>
      <c r="B30" s="24"/>
      <c r="C30" s="6">
        <v>4093171</v>
      </c>
      <c r="D30" s="6"/>
      <c r="E30" s="7">
        <v>3004714</v>
      </c>
      <c r="F30" s="8">
        <v>2267590</v>
      </c>
      <c r="G30" s="8">
        <v>121603</v>
      </c>
      <c r="H30" s="8">
        <v>204668</v>
      </c>
      <c r="I30" s="8"/>
      <c r="J30" s="8">
        <v>326271</v>
      </c>
      <c r="K30" s="8">
        <v>493216</v>
      </c>
      <c r="L30" s="8">
        <v>570275</v>
      </c>
      <c r="M30" s="8">
        <v>285177</v>
      </c>
      <c r="N30" s="8">
        <v>1348668</v>
      </c>
      <c r="O30" s="8">
        <v>285177</v>
      </c>
      <c r="P30" s="8">
        <v>285177</v>
      </c>
      <c r="Q30" s="8"/>
      <c r="R30" s="8">
        <v>570354</v>
      </c>
      <c r="S30" s="8"/>
      <c r="T30" s="8"/>
      <c r="U30" s="8"/>
      <c r="V30" s="8"/>
      <c r="W30" s="8">
        <v>2245293</v>
      </c>
      <c r="X30" s="8">
        <v>1700692</v>
      </c>
      <c r="Y30" s="8">
        <v>544601</v>
      </c>
      <c r="Z30" s="2">
        <v>32.02</v>
      </c>
      <c r="AA30" s="6">
        <v>2267590</v>
      </c>
    </row>
    <row r="31" spans="1:27" ht="13.5">
      <c r="A31" s="25" t="s">
        <v>55</v>
      </c>
      <c r="B31" s="24"/>
      <c r="C31" s="6">
        <v>17852312</v>
      </c>
      <c r="D31" s="6"/>
      <c r="E31" s="7">
        <v>22391195</v>
      </c>
      <c r="F31" s="8">
        <v>24532024</v>
      </c>
      <c r="G31" s="8">
        <v>814833</v>
      </c>
      <c r="H31" s="8">
        <v>1191245</v>
      </c>
      <c r="I31" s="8"/>
      <c r="J31" s="8">
        <v>2006078</v>
      </c>
      <c r="K31" s="8">
        <v>3802684</v>
      </c>
      <c r="L31" s="8">
        <v>1395577</v>
      </c>
      <c r="M31" s="8">
        <v>4588640</v>
      </c>
      <c r="N31" s="8">
        <v>9786901</v>
      </c>
      <c r="O31" s="8">
        <v>4588640</v>
      </c>
      <c r="P31" s="8">
        <v>4588640</v>
      </c>
      <c r="Q31" s="8"/>
      <c r="R31" s="8">
        <v>9177280</v>
      </c>
      <c r="S31" s="8"/>
      <c r="T31" s="8"/>
      <c r="U31" s="8"/>
      <c r="V31" s="8"/>
      <c r="W31" s="8">
        <v>20970259</v>
      </c>
      <c r="X31" s="8">
        <v>18399022</v>
      </c>
      <c r="Y31" s="8">
        <v>2571237</v>
      </c>
      <c r="Z31" s="2">
        <v>13.97</v>
      </c>
      <c r="AA31" s="6">
        <v>24532024</v>
      </c>
    </row>
    <row r="32" spans="1:27" ht="13.5">
      <c r="A32" s="25" t="s">
        <v>43</v>
      </c>
      <c r="B32" s="24"/>
      <c r="C32" s="6"/>
      <c r="D32" s="6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2"/>
      <c r="AA32" s="6"/>
    </row>
    <row r="33" spans="1:27" ht="13.5">
      <c r="A33" s="25" t="s">
        <v>56</v>
      </c>
      <c r="B33" s="24"/>
      <c r="C33" s="6">
        <v>9118551</v>
      </c>
      <c r="D33" s="6"/>
      <c r="E33" s="7">
        <v>9890297</v>
      </c>
      <c r="F33" s="8">
        <v>13273863</v>
      </c>
      <c r="G33" s="8">
        <v>619668</v>
      </c>
      <c r="H33" s="8">
        <v>1978481</v>
      </c>
      <c r="I33" s="8"/>
      <c r="J33" s="8">
        <v>2598149</v>
      </c>
      <c r="K33" s="8">
        <v>3913943</v>
      </c>
      <c r="L33" s="8">
        <v>957958</v>
      </c>
      <c r="M33" s="8">
        <v>1302523</v>
      </c>
      <c r="N33" s="8">
        <v>6174424</v>
      </c>
      <c r="O33" s="8">
        <v>1302523</v>
      </c>
      <c r="P33" s="8">
        <v>1302523</v>
      </c>
      <c r="Q33" s="8"/>
      <c r="R33" s="8">
        <v>2605046</v>
      </c>
      <c r="S33" s="8"/>
      <c r="T33" s="8"/>
      <c r="U33" s="8"/>
      <c r="V33" s="8"/>
      <c r="W33" s="8">
        <v>11377619</v>
      </c>
      <c r="X33" s="8">
        <v>9955392</v>
      </c>
      <c r="Y33" s="8">
        <v>1422227</v>
      </c>
      <c r="Z33" s="2">
        <v>14.29</v>
      </c>
      <c r="AA33" s="6">
        <v>13273863</v>
      </c>
    </row>
    <row r="34" spans="1:27" ht="13.5">
      <c r="A34" s="23" t="s">
        <v>57</v>
      </c>
      <c r="B34" s="29"/>
      <c r="C34" s="6"/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140919395</v>
      </c>
      <c r="D35" s="33">
        <f>SUM(D24:D34)</f>
        <v>0</v>
      </c>
      <c r="E35" s="34">
        <f t="shared" si="1"/>
        <v>196336073</v>
      </c>
      <c r="F35" s="35">
        <f t="shared" si="1"/>
        <v>173269428</v>
      </c>
      <c r="G35" s="35">
        <f t="shared" si="1"/>
        <v>11174737</v>
      </c>
      <c r="H35" s="35">
        <f t="shared" si="1"/>
        <v>9175156</v>
      </c>
      <c r="I35" s="35">
        <f t="shared" si="1"/>
        <v>0</v>
      </c>
      <c r="J35" s="35">
        <f t="shared" si="1"/>
        <v>20349893</v>
      </c>
      <c r="K35" s="35">
        <f t="shared" si="1"/>
        <v>26710387</v>
      </c>
      <c r="L35" s="35">
        <f t="shared" si="1"/>
        <v>12640745</v>
      </c>
      <c r="M35" s="35">
        <f t="shared" si="1"/>
        <v>12272008</v>
      </c>
      <c r="N35" s="35">
        <f t="shared" si="1"/>
        <v>51623140</v>
      </c>
      <c r="O35" s="35">
        <f t="shared" si="1"/>
        <v>12272008</v>
      </c>
      <c r="P35" s="35">
        <f t="shared" si="1"/>
        <v>12272008</v>
      </c>
      <c r="Q35" s="35">
        <f t="shared" si="1"/>
        <v>0</v>
      </c>
      <c r="R35" s="35">
        <f t="shared" si="1"/>
        <v>24544016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96517049</v>
      </c>
      <c r="X35" s="35">
        <f t="shared" si="1"/>
        <v>129952038</v>
      </c>
      <c r="Y35" s="35">
        <f t="shared" si="1"/>
        <v>-33434989</v>
      </c>
      <c r="Z35" s="36">
        <f>+IF(X35&lt;&gt;0,+(Y35/X35)*100,0)</f>
        <v>-25.728714620081604</v>
      </c>
      <c r="AA35" s="33">
        <f>SUM(AA24:AA34)</f>
        <v>173269428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35662547</v>
      </c>
      <c r="D37" s="46">
        <f>+D21-D35</f>
        <v>0</v>
      </c>
      <c r="E37" s="47">
        <f t="shared" si="2"/>
        <v>3510799</v>
      </c>
      <c r="F37" s="48">
        <f t="shared" si="2"/>
        <v>30579999</v>
      </c>
      <c r="G37" s="48">
        <f t="shared" si="2"/>
        <v>41025781</v>
      </c>
      <c r="H37" s="48">
        <f t="shared" si="2"/>
        <v>-2198805</v>
      </c>
      <c r="I37" s="48">
        <f t="shared" si="2"/>
        <v>0</v>
      </c>
      <c r="J37" s="48">
        <f t="shared" si="2"/>
        <v>38826976</v>
      </c>
      <c r="K37" s="48">
        <f t="shared" si="2"/>
        <v>-10765234</v>
      </c>
      <c r="L37" s="48">
        <f t="shared" si="2"/>
        <v>-4819131</v>
      </c>
      <c r="M37" s="48">
        <f t="shared" si="2"/>
        <v>20508462</v>
      </c>
      <c r="N37" s="48">
        <f t="shared" si="2"/>
        <v>4924097</v>
      </c>
      <c r="O37" s="48">
        <f t="shared" si="2"/>
        <v>20508462</v>
      </c>
      <c r="P37" s="48">
        <f t="shared" si="2"/>
        <v>20508462</v>
      </c>
      <c r="Q37" s="48">
        <f t="shared" si="2"/>
        <v>0</v>
      </c>
      <c r="R37" s="48">
        <f t="shared" si="2"/>
        <v>41016924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84767997</v>
      </c>
      <c r="X37" s="48">
        <f>IF(F21=F35,0,X21-X35)</f>
        <v>22935033</v>
      </c>
      <c r="Y37" s="48">
        <f t="shared" si="2"/>
        <v>61832964</v>
      </c>
      <c r="Z37" s="49">
        <f>+IF(X37&lt;&gt;0,+(Y37/X37)*100,0)</f>
        <v>269.6005015558513</v>
      </c>
      <c r="AA37" s="46">
        <f>+AA21-AA35</f>
        <v>30579999</v>
      </c>
    </row>
    <row r="38" spans="1:27" ht="22.5" customHeight="1">
      <c r="A38" s="50" t="s">
        <v>60</v>
      </c>
      <c r="B38" s="29"/>
      <c r="C38" s="6">
        <v>31084984</v>
      </c>
      <c r="D38" s="6"/>
      <c r="E38" s="7">
        <v>23027024</v>
      </c>
      <c r="F38" s="8">
        <v>23027000</v>
      </c>
      <c r="G38" s="8"/>
      <c r="H38" s="8"/>
      <c r="I38" s="8"/>
      <c r="J38" s="8"/>
      <c r="K38" s="8"/>
      <c r="L38" s="8">
        <v>1500000</v>
      </c>
      <c r="M38" s="8"/>
      <c r="N38" s="8">
        <v>1500000</v>
      </c>
      <c r="O38" s="8"/>
      <c r="P38" s="8"/>
      <c r="Q38" s="8"/>
      <c r="R38" s="8"/>
      <c r="S38" s="8"/>
      <c r="T38" s="8"/>
      <c r="U38" s="8"/>
      <c r="V38" s="8"/>
      <c r="W38" s="8">
        <v>1500000</v>
      </c>
      <c r="X38" s="8">
        <v>17270249</v>
      </c>
      <c r="Y38" s="8">
        <v>-15770249</v>
      </c>
      <c r="Z38" s="2">
        <v>-91.31</v>
      </c>
      <c r="AA38" s="6">
        <v>23027000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66747531</v>
      </c>
      <c r="D41" s="56">
        <f>SUM(D37:D40)</f>
        <v>0</v>
      </c>
      <c r="E41" s="57">
        <f t="shared" si="3"/>
        <v>26537823</v>
      </c>
      <c r="F41" s="58">
        <f t="shared" si="3"/>
        <v>53606999</v>
      </c>
      <c r="G41" s="58">
        <f t="shared" si="3"/>
        <v>41025781</v>
      </c>
      <c r="H41" s="58">
        <f t="shared" si="3"/>
        <v>-2198805</v>
      </c>
      <c r="I41" s="58">
        <f t="shared" si="3"/>
        <v>0</v>
      </c>
      <c r="J41" s="58">
        <f t="shared" si="3"/>
        <v>38826976</v>
      </c>
      <c r="K41" s="58">
        <f t="shared" si="3"/>
        <v>-10765234</v>
      </c>
      <c r="L41" s="58">
        <f t="shared" si="3"/>
        <v>-3319131</v>
      </c>
      <c r="M41" s="58">
        <f t="shared" si="3"/>
        <v>20508462</v>
      </c>
      <c r="N41" s="58">
        <f t="shared" si="3"/>
        <v>6424097</v>
      </c>
      <c r="O41" s="58">
        <f t="shared" si="3"/>
        <v>20508462</v>
      </c>
      <c r="P41" s="58">
        <f t="shared" si="3"/>
        <v>20508462</v>
      </c>
      <c r="Q41" s="58">
        <f t="shared" si="3"/>
        <v>0</v>
      </c>
      <c r="R41" s="58">
        <f t="shared" si="3"/>
        <v>41016924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86267997</v>
      </c>
      <c r="X41" s="58">
        <f t="shared" si="3"/>
        <v>40205282</v>
      </c>
      <c r="Y41" s="58">
        <f t="shared" si="3"/>
        <v>46062715</v>
      </c>
      <c r="Z41" s="59">
        <f>+IF(X41&lt;&gt;0,+(Y41/X41)*100,0)</f>
        <v>114.56881461495531</v>
      </c>
      <c r="AA41" s="56">
        <f>SUM(AA37:AA40)</f>
        <v>53606999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66747531</v>
      </c>
      <c r="D43" s="64">
        <f>+D41-D42</f>
        <v>0</v>
      </c>
      <c r="E43" s="65">
        <f t="shared" si="4"/>
        <v>26537823</v>
      </c>
      <c r="F43" s="66">
        <f t="shared" si="4"/>
        <v>53606999</v>
      </c>
      <c r="G43" s="66">
        <f t="shared" si="4"/>
        <v>41025781</v>
      </c>
      <c r="H43" s="66">
        <f t="shared" si="4"/>
        <v>-2198805</v>
      </c>
      <c r="I43" s="66">
        <f t="shared" si="4"/>
        <v>0</v>
      </c>
      <c r="J43" s="66">
        <f t="shared" si="4"/>
        <v>38826976</v>
      </c>
      <c r="K43" s="66">
        <f t="shared" si="4"/>
        <v>-10765234</v>
      </c>
      <c r="L43" s="66">
        <f t="shared" si="4"/>
        <v>-3319131</v>
      </c>
      <c r="M43" s="66">
        <f t="shared" si="4"/>
        <v>20508462</v>
      </c>
      <c r="N43" s="66">
        <f t="shared" si="4"/>
        <v>6424097</v>
      </c>
      <c r="O43" s="66">
        <f t="shared" si="4"/>
        <v>20508462</v>
      </c>
      <c r="P43" s="66">
        <f t="shared" si="4"/>
        <v>20508462</v>
      </c>
      <c r="Q43" s="66">
        <f t="shared" si="4"/>
        <v>0</v>
      </c>
      <c r="R43" s="66">
        <f t="shared" si="4"/>
        <v>41016924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86267997</v>
      </c>
      <c r="X43" s="66">
        <f t="shared" si="4"/>
        <v>40205282</v>
      </c>
      <c r="Y43" s="66">
        <f t="shared" si="4"/>
        <v>46062715</v>
      </c>
      <c r="Z43" s="67">
        <f>+IF(X43&lt;&gt;0,+(Y43/X43)*100,0)</f>
        <v>114.56881461495531</v>
      </c>
      <c r="AA43" s="64">
        <f>+AA41-AA42</f>
        <v>53606999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66747531</v>
      </c>
      <c r="D45" s="56">
        <f>SUM(D43:D44)</f>
        <v>0</v>
      </c>
      <c r="E45" s="57">
        <f t="shared" si="5"/>
        <v>26537823</v>
      </c>
      <c r="F45" s="58">
        <f t="shared" si="5"/>
        <v>53606999</v>
      </c>
      <c r="G45" s="58">
        <f t="shared" si="5"/>
        <v>41025781</v>
      </c>
      <c r="H45" s="58">
        <f t="shared" si="5"/>
        <v>-2198805</v>
      </c>
      <c r="I45" s="58">
        <f t="shared" si="5"/>
        <v>0</v>
      </c>
      <c r="J45" s="58">
        <f t="shared" si="5"/>
        <v>38826976</v>
      </c>
      <c r="K45" s="58">
        <f t="shared" si="5"/>
        <v>-10765234</v>
      </c>
      <c r="L45" s="58">
        <f t="shared" si="5"/>
        <v>-3319131</v>
      </c>
      <c r="M45" s="58">
        <f t="shared" si="5"/>
        <v>20508462</v>
      </c>
      <c r="N45" s="58">
        <f t="shared" si="5"/>
        <v>6424097</v>
      </c>
      <c r="O45" s="58">
        <f t="shared" si="5"/>
        <v>20508462</v>
      </c>
      <c r="P45" s="58">
        <f t="shared" si="5"/>
        <v>20508462</v>
      </c>
      <c r="Q45" s="58">
        <f t="shared" si="5"/>
        <v>0</v>
      </c>
      <c r="R45" s="58">
        <f t="shared" si="5"/>
        <v>41016924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86267997</v>
      </c>
      <c r="X45" s="58">
        <f t="shared" si="5"/>
        <v>40205282</v>
      </c>
      <c r="Y45" s="58">
        <f t="shared" si="5"/>
        <v>46062715</v>
      </c>
      <c r="Z45" s="59">
        <f>+IF(X45&lt;&gt;0,+(Y45/X45)*100,0)</f>
        <v>114.56881461495531</v>
      </c>
      <c r="AA45" s="56">
        <f>SUM(AA43:AA44)</f>
        <v>53606999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66747531</v>
      </c>
      <c r="D47" s="71">
        <f>SUM(D45:D46)</f>
        <v>0</v>
      </c>
      <c r="E47" s="72">
        <f t="shared" si="6"/>
        <v>26537823</v>
      </c>
      <c r="F47" s="73">
        <f t="shared" si="6"/>
        <v>53606999</v>
      </c>
      <c r="G47" s="73">
        <f t="shared" si="6"/>
        <v>41025781</v>
      </c>
      <c r="H47" s="74">
        <f t="shared" si="6"/>
        <v>-2198805</v>
      </c>
      <c r="I47" s="74">
        <f t="shared" si="6"/>
        <v>0</v>
      </c>
      <c r="J47" s="74">
        <f t="shared" si="6"/>
        <v>38826976</v>
      </c>
      <c r="K47" s="74">
        <f t="shared" si="6"/>
        <v>-10765234</v>
      </c>
      <c r="L47" s="74">
        <f t="shared" si="6"/>
        <v>-3319131</v>
      </c>
      <c r="M47" s="73">
        <f t="shared" si="6"/>
        <v>20508462</v>
      </c>
      <c r="N47" s="73">
        <f t="shared" si="6"/>
        <v>6424097</v>
      </c>
      <c r="O47" s="74">
        <f t="shared" si="6"/>
        <v>20508462</v>
      </c>
      <c r="P47" s="74">
        <f t="shared" si="6"/>
        <v>20508462</v>
      </c>
      <c r="Q47" s="74">
        <f t="shared" si="6"/>
        <v>0</v>
      </c>
      <c r="R47" s="74">
        <f t="shared" si="6"/>
        <v>41016924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86267997</v>
      </c>
      <c r="X47" s="74">
        <f t="shared" si="6"/>
        <v>40205282</v>
      </c>
      <c r="Y47" s="74">
        <f t="shared" si="6"/>
        <v>46062715</v>
      </c>
      <c r="Z47" s="75">
        <f>+IF(X47&lt;&gt;0,+(Y47/X47)*100,0)</f>
        <v>114.56881461495531</v>
      </c>
      <c r="AA47" s="76">
        <f>SUM(AA45:AA46)</f>
        <v>53606999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70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101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44477199</v>
      </c>
      <c r="D5" s="6"/>
      <c r="E5" s="7">
        <v>47524764</v>
      </c>
      <c r="F5" s="8">
        <v>47524764</v>
      </c>
      <c r="G5" s="8">
        <v>27494420</v>
      </c>
      <c r="H5" s="8">
        <v>1868302</v>
      </c>
      <c r="I5" s="8">
        <v>-540551</v>
      </c>
      <c r="J5" s="8">
        <v>28822171</v>
      </c>
      <c r="K5" s="8">
        <v>2028869</v>
      </c>
      <c r="L5" s="8">
        <v>2024234</v>
      </c>
      <c r="M5" s="8">
        <v>2023089</v>
      </c>
      <c r="N5" s="8">
        <v>6076192</v>
      </c>
      <c r="O5" s="8">
        <v>2023943</v>
      </c>
      <c r="P5" s="8">
        <v>2265856</v>
      </c>
      <c r="Q5" s="8">
        <v>2021006</v>
      </c>
      <c r="R5" s="8">
        <v>6310805</v>
      </c>
      <c r="S5" s="8"/>
      <c r="T5" s="8"/>
      <c r="U5" s="8"/>
      <c r="V5" s="8"/>
      <c r="W5" s="8">
        <v>41209168</v>
      </c>
      <c r="X5" s="8">
        <v>35643564</v>
      </c>
      <c r="Y5" s="8">
        <v>5565604</v>
      </c>
      <c r="Z5" s="2">
        <v>15.61</v>
      </c>
      <c r="AA5" s="6">
        <v>47524764</v>
      </c>
    </row>
    <row r="6" spans="1:27" ht="13.5">
      <c r="A6" s="23" t="s">
        <v>32</v>
      </c>
      <c r="B6" s="24"/>
      <c r="C6" s="6">
        <v>103041022</v>
      </c>
      <c r="D6" s="6"/>
      <c r="E6" s="7">
        <v>103665188</v>
      </c>
      <c r="F6" s="8">
        <v>113665188</v>
      </c>
      <c r="G6" s="8">
        <v>13526613</v>
      </c>
      <c r="H6" s="8">
        <v>5933080</v>
      </c>
      <c r="I6" s="8">
        <v>15034324</v>
      </c>
      <c r="J6" s="8">
        <v>34494017</v>
      </c>
      <c r="K6" s="8">
        <v>6678377</v>
      </c>
      <c r="L6" s="8">
        <v>10721218</v>
      </c>
      <c r="M6" s="8">
        <v>6979851</v>
      </c>
      <c r="N6" s="8">
        <v>24379446</v>
      </c>
      <c r="O6" s="8">
        <v>7218977</v>
      </c>
      <c r="P6" s="8">
        <v>8649120</v>
      </c>
      <c r="Q6" s="8">
        <v>9311086</v>
      </c>
      <c r="R6" s="8">
        <v>25179183</v>
      </c>
      <c r="S6" s="8"/>
      <c r="T6" s="8"/>
      <c r="U6" s="8"/>
      <c r="V6" s="8"/>
      <c r="W6" s="8">
        <v>84052646</v>
      </c>
      <c r="X6" s="8">
        <v>84415551</v>
      </c>
      <c r="Y6" s="8">
        <v>-362905</v>
      </c>
      <c r="Z6" s="2">
        <v>-0.43</v>
      </c>
      <c r="AA6" s="6">
        <v>113665188</v>
      </c>
    </row>
    <row r="7" spans="1:27" ht="13.5">
      <c r="A7" s="25" t="s">
        <v>33</v>
      </c>
      <c r="B7" s="24"/>
      <c r="C7" s="6">
        <v>20773685</v>
      </c>
      <c r="D7" s="6"/>
      <c r="E7" s="7">
        <v>25876911</v>
      </c>
      <c r="F7" s="8">
        <v>25876911</v>
      </c>
      <c r="G7" s="8">
        <v>1387131</v>
      </c>
      <c r="H7" s="8">
        <v>1740646</v>
      </c>
      <c r="I7" s="8">
        <v>1845048</v>
      </c>
      <c r="J7" s="8">
        <v>4972825</v>
      </c>
      <c r="K7" s="8">
        <v>2191572</v>
      </c>
      <c r="L7" s="8">
        <v>2062832</v>
      </c>
      <c r="M7" s="8">
        <v>1955160</v>
      </c>
      <c r="N7" s="8">
        <v>6209564</v>
      </c>
      <c r="O7" s="8">
        <v>2198746</v>
      </c>
      <c r="P7" s="8">
        <v>2079925</v>
      </c>
      <c r="Q7" s="8">
        <v>1638199</v>
      </c>
      <c r="R7" s="8">
        <v>5916870</v>
      </c>
      <c r="S7" s="8"/>
      <c r="T7" s="8"/>
      <c r="U7" s="8"/>
      <c r="V7" s="8"/>
      <c r="W7" s="8">
        <v>17099259</v>
      </c>
      <c r="X7" s="8">
        <v>19407681</v>
      </c>
      <c r="Y7" s="8">
        <v>-2308422</v>
      </c>
      <c r="Z7" s="2">
        <v>-11.89</v>
      </c>
      <c r="AA7" s="6">
        <v>25876911</v>
      </c>
    </row>
    <row r="8" spans="1:27" ht="13.5">
      <c r="A8" s="25" t="s">
        <v>34</v>
      </c>
      <c r="B8" s="24"/>
      <c r="C8" s="6">
        <v>11035154</v>
      </c>
      <c r="D8" s="6"/>
      <c r="E8" s="7">
        <v>11938254</v>
      </c>
      <c r="F8" s="8">
        <v>11938254</v>
      </c>
      <c r="G8" s="8">
        <v>1204538</v>
      </c>
      <c r="H8" s="8">
        <v>799252</v>
      </c>
      <c r="I8" s="8">
        <v>1268901</v>
      </c>
      <c r="J8" s="8">
        <v>3272691</v>
      </c>
      <c r="K8" s="8">
        <v>1267098</v>
      </c>
      <c r="L8" s="8">
        <v>1179447</v>
      </c>
      <c r="M8" s="8">
        <v>1132338</v>
      </c>
      <c r="N8" s="8">
        <v>3578883</v>
      </c>
      <c r="O8" s="8">
        <v>1178875</v>
      </c>
      <c r="P8" s="8">
        <v>1244597</v>
      </c>
      <c r="Q8" s="8">
        <v>1085023</v>
      </c>
      <c r="R8" s="8">
        <v>3508495</v>
      </c>
      <c r="S8" s="8"/>
      <c r="T8" s="8"/>
      <c r="U8" s="8"/>
      <c r="V8" s="8"/>
      <c r="W8" s="8">
        <v>10360069</v>
      </c>
      <c r="X8" s="8">
        <v>8953686</v>
      </c>
      <c r="Y8" s="8">
        <v>1406383</v>
      </c>
      <c r="Z8" s="2">
        <v>15.71</v>
      </c>
      <c r="AA8" s="6">
        <v>11938254</v>
      </c>
    </row>
    <row r="9" spans="1:27" ht="13.5">
      <c r="A9" s="25" t="s">
        <v>35</v>
      </c>
      <c r="B9" s="24"/>
      <c r="C9" s="6">
        <v>8282883</v>
      </c>
      <c r="D9" s="6"/>
      <c r="E9" s="7">
        <v>10000000</v>
      </c>
      <c r="F9" s="8">
        <v>10000000</v>
      </c>
      <c r="G9" s="8">
        <v>712310</v>
      </c>
      <c r="H9" s="8">
        <v>731949</v>
      </c>
      <c r="I9" s="8">
        <v>732488</v>
      </c>
      <c r="J9" s="8">
        <v>2176747</v>
      </c>
      <c r="K9" s="8">
        <v>732346</v>
      </c>
      <c r="L9" s="8">
        <v>803191</v>
      </c>
      <c r="M9" s="8">
        <v>737158</v>
      </c>
      <c r="N9" s="8">
        <v>2272695</v>
      </c>
      <c r="O9" s="8">
        <v>738717</v>
      </c>
      <c r="P9" s="8">
        <v>734938</v>
      </c>
      <c r="Q9" s="8">
        <v>731161</v>
      </c>
      <c r="R9" s="8">
        <v>2204816</v>
      </c>
      <c r="S9" s="8"/>
      <c r="T9" s="8"/>
      <c r="U9" s="8"/>
      <c r="V9" s="8"/>
      <c r="W9" s="8">
        <v>6654258</v>
      </c>
      <c r="X9" s="8">
        <v>7499997</v>
      </c>
      <c r="Y9" s="8">
        <v>-845739</v>
      </c>
      <c r="Z9" s="2">
        <v>-11.28</v>
      </c>
      <c r="AA9" s="6">
        <v>10000000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1014476</v>
      </c>
      <c r="D11" s="6"/>
      <c r="E11" s="7">
        <v>1763900</v>
      </c>
      <c r="F11" s="8">
        <v>1785000</v>
      </c>
      <c r="G11" s="8">
        <v>116495</v>
      </c>
      <c r="H11" s="8">
        <v>102163</v>
      </c>
      <c r="I11" s="8">
        <v>215246</v>
      </c>
      <c r="J11" s="8">
        <v>433904</v>
      </c>
      <c r="K11" s="8">
        <v>228970</v>
      </c>
      <c r="L11" s="8">
        <v>119576</v>
      </c>
      <c r="M11" s="8">
        <v>105437</v>
      </c>
      <c r="N11" s="8">
        <v>453983</v>
      </c>
      <c r="O11" s="8">
        <v>105523</v>
      </c>
      <c r="P11" s="8">
        <v>283387</v>
      </c>
      <c r="Q11" s="8">
        <v>118887</v>
      </c>
      <c r="R11" s="8">
        <v>507797</v>
      </c>
      <c r="S11" s="8"/>
      <c r="T11" s="8"/>
      <c r="U11" s="8"/>
      <c r="V11" s="8"/>
      <c r="W11" s="8">
        <v>1395684</v>
      </c>
      <c r="X11" s="8">
        <v>1333470</v>
      </c>
      <c r="Y11" s="8">
        <v>62214</v>
      </c>
      <c r="Z11" s="2">
        <v>4.67</v>
      </c>
      <c r="AA11" s="6">
        <v>1785000</v>
      </c>
    </row>
    <row r="12" spans="1:27" ht="13.5">
      <c r="A12" s="25" t="s">
        <v>37</v>
      </c>
      <c r="B12" s="29"/>
      <c r="C12" s="6">
        <v>2835635</v>
      </c>
      <c r="D12" s="6"/>
      <c r="E12" s="7">
        <v>3200000</v>
      </c>
      <c r="F12" s="8">
        <v>3200000</v>
      </c>
      <c r="G12" s="8">
        <v>207479</v>
      </c>
      <c r="H12" s="8">
        <v>429632</v>
      </c>
      <c r="I12" s="8">
        <v>338832</v>
      </c>
      <c r="J12" s="8">
        <v>975943</v>
      </c>
      <c r="K12" s="8">
        <v>233881</v>
      </c>
      <c r="L12" s="8">
        <v>139739</v>
      </c>
      <c r="M12" s="8">
        <v>328545</v>
      </c>
      <c r="N12" s="8">
        <v>702165</v>
      </c>
      <c r="O12" s="8">
        <v>315217</v>
      </c>
      <c r="P12" s="8">
        <v>359797</v>
      </c>
      <c r="Q12" s="8">
        <v>233951</v>
      </c>
      <c r="R12" s="8">
        <v>908965</v>
      </c>
      <c r="S12" s="8"/>
      <c r="T12" s="8"/>
      <c r="U12" s="8"/>
      <c r="V12" s="8"/>
      <c r="W12" s="8">
        <v>2587073</v>
      </c>
      <c r="X12" s="8">
        <v>2400003</v>
      </c>
      <c r="Y12" s="8">
        <v>187070</v>
      </c>
      <c r="Z12" s="2">
        <v>7.79</v>
      </c>
      <c r="AA12" s="6">
        <v>3200000</v>
      </c>
    </row>
    <row r="13" spans="1:27" ht="13.5">
      <c r="A13" s="23" t="s">
        <v>38</v>
      </c>
      <c r="B13" s="29"/>
      <c r="C13" s="6">
        <v>6189420</v>
      </c>
      <c r="D13" s="6"/>
      <c r="E13" s="7">
        <v>7000000</v>
      </c>
      <c r="F13" s="8">
        <v>7000000</v>
      </c>
      <c r="G13" s="8">
        <v>514980</v>
      </c>
      <c r="H13" s="8">
        <v>480098</v>
      </c>
      <c r="I13" s="8">
        <v>688123</v>
      </c>
      <c r="J13" s="8">
        <v>1683201</v>
      </c>
      <c r="K13" s="8">
        <v>708736</v>
      </c>
      <c r="L13" s="8">
        <v>735885</v>
      </c>
      <c r="M13" s="8">
        <v>754857</v>
      </c>
      <c r="N13" s="8">
        <v>2199478</v>
      </c>
      <c r="O13" s="8">
        <v>747655</v>
      </c>
      <c r="P13" s="8">
        <v>635117</v>
      </c>
      <c r="Q13" s="8">
        <v>662316</v>
      </c>
      <c r="R13" s="8">
        <v>2045088</v>
      </c>
      <c r="S13" s="8"/>
      <c r="T13" s="8"/>
      <c r="U13" s="8"/>
      <c r="V13" s="8"/>
      <c r="W13" s="8">
        <v>5927767</v>
      </c>
      <c r="X13" s="8">
        <v>5249997</v>
      </c>
      <c r="Y13" s="8">
        <v>677770</v>
      </c>
      <c r="Z13" s="2">
        <v>12.91</v>
      </c>
      <c r="AA13" s="6">
        <v>7000000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2633203</v>
      </c>
      <c r="D15" s="6"/>
      <c r="E15" s="7">
        <v>4202306</v>
      </c>
      <c r="F15" s="8">
        <v>3007306</v>
      </c>
      <c r="G15" s="8">
        <v>108422</v>
      </c>
      <c r="H15" s="8">
        <v>67366</v>
      </c>
      <c r="I15" s="8">
        <v>62962</v>
      </c>
      <c r="J15" s="8">
        <v>238750</v>
      </c>
      <c r="K15" s="8">
        <v>46523</v>
      </c>
      <c r="L15" s="8">
        <v>39366</v>
      </c>
      <c r="M15" s="8">
        <v>69415</v>
      </c>
      <c r="N15" s="8">
        <v>155304</v>
      </c>
      <c r="O15" s="8">
        <v>25139</v>
      </c>
      <c r="P15" s="8">
        <v>17400</v>
      </c>
      <c r="Q15" s="8">
        <v>207581</v>
      </c>
      <c r="R15" s="8">
        <v>250120</v>
      </c>
      <c r="S15" s="8"/>
      <c r="T15" s="8"/>
      <c r="U15" s="8"/>
      <c r="V15" s="8"/>
      <c r="W15" s="8">
        <v>644174</v>
      </c>
      <c r="X15" s="8">
        <v>2354229</v>
      </c>
      <c r="Y15" s="8">
        <v>-1710055</v>
      </c>
      <c r="Z15" s="2">
        <v>-72.64</v>
      </c>
      <c r="AA15" s="6">
        <v>3007306</v>
      </c>
    </row>
    <row r="16" spans="1:27" ht="13.5">
      <c r="A16" s="23" t="s">
        <v>41</v>
      </c>
      <c r="B16" s="29"/>
      <c r="C16" s="6">
        <v>2418931</v>
      </c>
      <c r="D16" s="6"/>
      <c r="E16" s="7">
        <v>1926823</v>
      </c>
      <c r="F16" s="8">
        <v>2732543</v>
      </c>
      <c r="G16" s="8">
        <v>187464</v>
      </c>
      <c r="H16" s="8">
        <v>336653</v>
      </c>
      <c r="I16" s="8">
        <v>262767</v>
      </c>
      <c r="J16" s="8">
        <v>786884</v>
      </c>
      <c r="K16" s="8">
        <v>249996</v>
      </c>
      <c r="L16" s="8">
        <v>313044</v>
      </c>
      <c r="M16" s="8">
        <v>205561</v>
      </c>
      <c r="N16" s="8">
        <v>768601</v>
      </c>
      <c r="O16" s="8">
        <v>284649</v>
      </c>
      <c r="P16" s="8">
        <v>210241</v>
      </c>
      <c r="Q16" s="8">
        <v>240579</v>
      </c>
      <c r="R16" s="8">
        <v>735469</v>
      </c>
      <c r="S16" s="8"/>
      <c r="T16" s="8"/>
      <c r="U16" s="8"/>
      <c r="V16" s="8"/>
      <c r="W16" s="8">
        <v>2290954</v>
      </c>
      <c r="X16" s="8">
        <v>1881312</v>
      </c>
      <c r="Y16" s="8">
        <v>409642</v>
      </c>
      <c r="Z16" s="2">
        <v>21.77</v>
      </c>
      <c r="AA16" s="6">
        <v>2732543</v>
      </c>
    </row>
    <row r="17" spans="1:27" ht="13.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3.5">
      <c r="A18" s="23" t="s">
        <v>43</v>
      </c>
      <c r="B18" s="29"/>
      <c r="C18" s="6">
        <v>161575873</v>
      </c>
      <c r="D18" s="6"/>
      <c r="E18" s="7">
        <v>177219072</v>
      </c>
      <c r="F18" s="8">
        <v>180594842</v>
      </c>
      <c r="G18" s="8">
        <v>67069225</v>
      </c>
      <c r="H18" s="8">
        <v>2925875</v>
      </c>
      <c r="I18" s="8">
        <v>6199926</v>
      </c>
      <c r="J18" s="8">
        <v>76195026</v>
      </c>
      <c r="K18" s="8">
        <v>4400930</v>
      </c>
      <c r="L18" s="8">
        <v>415729</v>
      </c>
      <c r="M18" s="8">
        <v>54801342</v>
      </c>
      <c r="N18" s="8">
        <v>59618001</v>
      </c>
      <c r="O18" s="8">
        <v>799760</v>
      </c>
      <c r="P18" s="8">
        <v>449839</v>
      </c>
      <c r="Q18" s="8">
        <v>40444627</v>
      </c>
      <c r="R18" s="8">
        <v>41694226</v>
      </c>
      <c r="S18" s="8"/>
      <c r="T18" s="8"/>
      <c r="U18" s="8"/>
      <c r="V18" s="8"/>
      <c r="W18" s="8">
        <v>177507253</v>
      </c>
      <c r="X18" s="8">
        <v>134602152</v>
      </c>
      <c r="Y18" s="8">
        <v>42905101</v>
      </c>
      <c r="Z18" s="2">
        <v>31.88</v>
      </c>
      <c r="AA18" s="6">
        <v>180594842</v>
      </c>
    </row>
    <row r="19" spans="1:27" ht="13.5">
      <c r="A19" s="23" t="s">
        <v>44</v>
      </c>
      <c r="B19" s="29"/>
      <c r="C19" s="6">
        <v>4064153</v>
      </c>
      <c r="D19" s="6"/>
      <c r="E19" s="7">
        <v>29078232</v>
      </c>
      <c r="F19" s="26">
        <v>10243232</v>
      </c>
      <c r="G19" s="26">
        <v>5208112</v>
      </c>
      <c r="H19" s="26">
        <v>2490001</v>
      </c>
      <c r="I19" s="26">
        <v>370566</v>
      </c>
      <c r="J19" s="26">
        <v>8068679</v>
      </c>
      <c r="K19" s="26">
        <v>-4015556</v>
      </c>
      <c r="L19" s="26">
        <v>108315</v>
      </c>
      <c r="M19" s="26">
        <v>82780</v>
      </c>
      <c r="N19" s="26">
        <v>-3824461</v>
      </c>
      <c r="O19" s="26">
        <v>95399</v>
      </c>
      <c r="P19" s="26">
        <v>426316</v>
      </c>
      <c r="Q19" s="26">
        <v>168922</v>
      </c>
      <c r="R19" s="26">
        <v>690637</v>
      </c>
      <c r="S19" s="26"/>
      <c r="T19" s="26"/>
      <c r="U19" s="26"/>
      <c r="V19" s="26"/>
      <c r="W19" s="26">
        <v>4934855</v>
      </c>
      <c r="X19" s="26">
        <v>9224523</v>
      </c>
      <c r="Y19" s="26">
        <v>-4289668</v>
      </c>
      <c r="Z19" s="27">
        <v>-46.5</v>
      </c>
      <c r="AA19" s="28">
        <v>10243232</v>
      </c>
    </row>
    <row r="20" spans="1:27" ht="13.5">
      <c r="A20" s="23" t="s">
        <v>45</v>
      </c>
      <c r="B20" s="29"/>
      <c r="C20" s="6"/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368341634</v>
      </c>
      <c r="D21" s="33">
        <f t="shared" si="0"/>
        <v>0</v>
      </c>
      <c r="E21" s="34">
        <f t="shared" si="0"/>
        <v>423395450</v>
      </c>
      <c r="F21" s="35">
        <f t="shared" si="0"/>
        <v>417568040</v>
      </c>
      <c r="G21" s="35">
        <f t="shared" si="0"/>
        <v>117737189</v>
      </c>
      <c r="H21" s="35">
        <f t="shared" si="0"/>
        <v>17905017</v>
      </c>
      <c r="I21" s="35">
        <f t="shared" si="0"/>
        <v>26478632</v>
      </c>
      <c r="J21" s="35">
        <f t="shared" si="0"/>
        <v>162120838</v>
      </c>
      <c r="K21" s="35">
        <f t="shared" si="0"/>
        <v>14751742</v>
      </c>
      <c r="L21" s="35">
        <f t="shared" si="0"/>
        <v>18662576</v>
      </c>
      <c r="M21" s="35">
        <f t="shared" si="0"/>
        <v>69175533</v>
      </c>
      <c r="N21" s="35">
        <f t="shared" si="0"/>
        <v>102589851</v>
      </c>
      <c r="O21" s="35">
        <f t="shared" si="0"/>
        <v>15732600</v>
      </c>
      <c r="P21" s="35">
        <f t="shared" si="0"/>
        <v>17356533</v>
      </c>
      <c r="Q21" s="35">
        <f t="shared" si="0"/>
        <v>56863338</v>
      </c>
      <c r="R21" s="35">
        <f t="shared" si="0"/>
        <v>89952471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354663160</v>
      </c>
      <c r="X21" s="35">
        <f t="shared" si="0"/>
        <v>312966165</v>
      </c>
      <c r="Y21" s="35">
        <f t="shared" si="0"/>
        <v>41696995</v>
      </c>
      <c r="Z21" s="36">
        <f>+IF(X21&lt;&gt;0,+(Y21/X21)*100,0)</f>
        <v>13.323163863416355</v>
      </c>
      <c r="AA21" s="33">
        <f>SUM(AA5:AA20)</f>
        <v>417568040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130128193</v>
      </c>
      <c r="D24" s="6"/>
      <c r="E24" s="7">
        <v>144825669</v>
      </c>
      <c r="F24" s="8">
        <v>133612890</v>
      </c>
      <c r="G24" s="8">
        <v>10612465</v>
      </c>
      <c r="H24" s="8">
        <v>10597438</v>
      </c>
      <c r="I24" s="8">
        <v>9703827</v>
      </c>
      <c r="J24" s="8">
        <v>30913730</v>
      </c>
      <c r="K24" s="8">
        <v>21883212</v>
      </c>
      <c r="L24" s="8">
        <v>-472530</v>
      </c>
      <c r="M24" s="8">
        <v>12067207</v>
      </c>
      <c r="N24" s="8">
        <v>33477889</v>
      </c>
      <c r="O24" s="8">
        <v>11752085</v>
      </c>
      <c r="P24" s="8">
        <v>10176234</v>
      </c>
      <c r="Q24" s="8">
        <v>10129799</v>
      </c>
      <c r="R24" s="8">
        <v>32058118</v>
      </c>
      <c r="S24" s="8"/>
      <c r="T24" s="8"/>
      <c r="U24" s="8"/>
      <c r="V24" s="8"/>
      <c r="W24" s="8">
        <v>96449737</v>
      </c>
      <c r="X24" s="8">
        <v>101562948</v>
      </c>
      <c r="Y24" s="8">
        <v>-5113211</v>
      </c>
      <c r="Z24" s="2">
        <v>-5.03</v>
      </c>
      <c r="AA24" s="6">
        <v>133612890</v>
      </c>
    </row>
    <row r="25" spans="1:27" ht="13.5">
      <c r="A25" s="25" t="s">
        <v>49</v>
      </c>
      <c r="B25" s="24"/>
      <c r="C25" s="6">
        <v>9815178</v>
      </c>
      <c r="D25" s="6"/>
      <c r="E25" s="7">
        <v>9042055</v>
      </c>
      <c r="F25" s="8">
        <v>9042055</v>
      </c>
      <c r="G25" s="8">
        <v>774651</v>
      </c>
      <c r="H25" s="8">
        <v>774651</v>
      </c>
      <c r="I25" s="8">
        <v>774651</v>
      </c>
      <c r="J25" s="8">
        <v>2323953</v>
      </c>
      <c r="K25" s="8">
        <v>1549302</v>
      </c>
      <c r="L25" s="8">
        <v>25529</v>
      </c>
      <c r="M25" s="8">
        <v>800180</v>
      </c>
      <c r="N25" s="8">
        <v>2375011</v>
      </c>
      <c r="O25" s="8">
        <v>800180</v>
      </c>
      <c r="P25" s="8">
        <v>800180</v>
      </c>
      <c r="Q25" s="8">
        <v>825710</v>
      </c>
      <c r="R25" s="8">
        <v>2426070</v>
      </c>
      <c r="S25" s="8"/>
      <c r="T25" s="8"/>
      <c r="U25" s="8"/>
      <c r="V25" s="8"/>
      <c r="W25" s="8">
        <v>7125034</v>
      </c>
      <c r="X25" s="8">
        <v>6781545</v>
      </c>
      <c r="Y25" s="8">
        <v>343489</v>
      </c>
      <c r="Z25" s="2">
        <v>5.07</v>
      </c>
      <c r="AA25" s="6">
        <v>9042055</v>
      </c>
    </row>
    <row r="26" spans="1:27" ht="13.5">
      <c r="A26" s="25" t="s">
        <v>50</v>
      </c>
      <c r="B26" s="24"/>
      <c r="C26" s="6">
        <v>378856</v>
      </c>
      <c r="D26" s="6"/>
      <c r="E26" s="7">
        <v>1025000</v>
      </c>
      <c r="F26" s="8">
        <v>23402000</v>
      </c>
      <c r="G26" s="8"/>
      <c r="H26" s="8">
        <v>4045</v>
      </c>
      <c r="I26" s="8">
        <v>68071</v>
      </c>
      <c r="J26" s="8">
        <v>72116</v>
      </c>
      <c r="K26" s="8"/>
      <c r="L26" s="8"/>
      <c r="M26" s="8"/>
      <c r="N26" s="8"/>
      <c r="O26" s="8">
        <v>27695</v>
      </c>
      <c r="P26" s="8">
        <v>314603</v>
      </c>
      <c r="Q26" s="8"/>
      <c r="R26" s="8">
        <v>342298</v>
      </c>
      <c r="S26" s="8"/>
      <c r="T26" s="8"/>
      <c r="U26" s="8"/>
      <c r="V26" s="8"/>
      <c r="W26" s="8">
        <v>414414</v>
      </c>
      <c r="X26" s="8">
        <v>15686745</v>
      </c>
      <c r="Y26" s="8">
        <v>-15272331</v>
      </c>
      <c r="Z26" s="2">
        <v>-97.36</v>
      </c>
      <c r="AA26" s="6">
        <v>23402000</v>
      </c>
    </row>
    <row r="27" spans="1:27" ht="13.5">
      <c r="A27" s="25" t="s">
        <v>51</v>
      </c>
      <c r="B27" s="24"/>
      <c r="C27" s="6">
        <v>59711470</v>
      </c>
      <c r="D27" s="6"/>
      <c r="E27" s="7">
        <v>40952708</v>
      </c>
      <c r="F27" s="8">
        <v>40952708</v>
      </c>
      <c r="G27" s="8">
        <v>4728997</v>
      </c>
      <c r="H27" s="8">
        <v>3935813</v>
      </c>
      <c r="I27" s="8">
        <v>3838716</v>
      </c>
      <c r="J27" s="8">
        <v>12503526</v>
      </c>
      <c r="K27" s="8">
        <v>3985389</v>
      </c>
      <c r="L27" s="8">
        <v>4761398</v>
      </c>
      <c r="M27" s="8">
        <v>5252052</v>
      </c>
      <c r="N27" s="8">
        <v>13998839</v>
      </c>
      <c r="O27" s="8">
        <v>9794760</v>
      </c>
      <c r="P27" s="8">
        <v>4890785</v>
      </c>
      <c r="Q27" s="8">
        <v>5311721</v>
      </c>
      <c r="R27" s="8">
        <v>19997266</v>
      </c>
      <c r="S27" s="8"/>
      <c r="T27" s="8"/>
      <c r="U27" s="8"/>
      <c r="V27" s="8"/>
      <c r="W27" s="8">
        <v>46499631</v>
      </c>
      <c r="X27" s="8">
        <v>30714543</v>
      </c>
      <c r="Y27" s="8">
        <v>15785088</v>
      </c>
      <c r="Z27" s="2">
        <v>51.39</v>
      </c>
      <c r="AA27" s="6">
        <v>40952708</v>
      </c>
    </row>
    <row r="28" spans="1:27" ht="13.5">
      <c r="A28" s="25" t="s">
        <v>52</v>
      </c>
      <c r="B28" s="24"/>
      <c r="C28" s="6">
        <v>16043863</v>
      </c>
      <c r="D28" s="6"/>
      <c r="E28" s="7">
        <v>5987100</v>
      </c>
      <c r="F28" s="8">
        <v>5987100</v>
      </c>
      <c r="G28" s="8">
        <v>341602</v>
      </c>
      <c r="H28" s="8">
        <v>378571</v>
      </c>
      <c r="I28" s="8">
        <v>236292</v>
      </c>
      <c r="J28" s="8">
        <v>956465</v>
      </c>
      <c r="K28" s="8">
        <v>321672</v>
      </c>
      <c r="L28" s="8">
        <v>204840</v>
      </c>
      <c r="M28" s="8">
        <v>930261</v>
      </c>
      <c r="N28" s="8">
        <v>1456773</v>
      </c>
      <c r="O28" s="8">
        <v>171015</v>
      </c>
      <c r="P28" s="8">
        <v>204050</v>
      </c>
      <c r="Q28" s="8">
        <v>7884</v>
      </c>
      <c r="R28" s="8">
        <v>382949</v>
      </c>
      <c r="S28" s="8"/>
      <c r="T28" s="8"/>
      <c r="U28" s="8"/>
      <c r="V28" s="8"/>
      <c r="W28" s="8">
        <v>2796187</v>
      </c>
      <c r="X28" s="8">
        <v>4490325</v>
      </c>
      <c r="Y28" s="8">
        <v>-1694138</v>
      </c>
      <c r="Z28" s="2">
        <v>-37.73</v>
      </c>
      <c r="AA28" s="6">
        <v>5987100</v>
      </c>
    </row>
    <row r="29" spans="1:27" ht="13.5">
      <c r="A29" s="25" t="s">
        <v>53</v>
      </c>
      <c r="B29" s="24"/>
      <c r="C29" s="6">
        <v>102938964</v>
      </c>
      <c r="D29" s="6"/>
      <c r="E29" s="7">
        <v>111300457</v>
      </c>
      <c r="F29" s="8">
        <v>111300457</v>
      </c>
      <c r="G29" s="8">
        <v>13073850</v>
      </c>
      <c r="H29" s="8">
        <v>12742775</v>
      </c>
      <c r="I29" s="8">
        <v>6137454</v>
      </c>
      <c r="J29" s="8">
        <v>31954079</v>
      </c>
      <c r="K29" s="8">
        <v>8485027</v>
      </c>
      <c r="L29" s="8">
        <v>8791478</v>
      </c>
      <c r="M29" s="8">
        <v>9486094</v>
      </c>
      <c r="N29" s="8">
        <v>26762599</v>
      </c>
      <c r="O29" s="8">
        <v>8704078</v>
      </c>
      <c r="P29" s="8">
        <v>8083103</v>
      </c>
      <c r="Q29" s="8">
        <v>2504991</v>
      </c>
      <c r="R29" s="8">
        <v>19292172</v>
      </c>
      <c r="S29" s="8"/>
      <c r="T29" s="8"/>
      <c r="U29" s="8"/>
      <c r="V29" s="8"/>
      <c r="W29" s="8">
        <v>78008850</v>
      </c>
      <c r="X29" s="8">
        <v>83475342</v>
      </c>
      <c r="Y29" s="8">
        <v>-5466492</v>
      </c>
      <c r="Z29" s="2">
        <v>-6.55</v>
      </c>
      <c r="AA29" s="6">
        <v>111300457</v>
      </c>
    </row>
    <row r="30" spans="1:27" ht="13.5">
      <c r="A30" s="25" t="s">
        <v>54</v>
      </c>
      <c r="B30" s="24"/>
      <c r="C30" s="6">
        <v>15055035</v>
      </c>
      <c r="D30" s="6"/>
      <c r="E30" s="7">
        <v>15652047</v>
      </c>
      <c r="F30" s="8">
        <v>17779447</v>
      </c>
      <c r="G30" s="8">
        <v>127880</v>
      </c>
      <c r="H30" s="8">
        <v>482733</v>
      </c>
      <c r="I30" s="8">
        <v>650129</v>
      </c>
      <c r="J30" s="8">
        <v>1260742</v>
      </c>
      <c r="K30" s="8">
        <v>1355350</v>
      </c>
      <c r="L30" s="8">
        <v>619883</v>
      </c>
      <c r="M30" s="8">
        <v>904654</v>
      </c>
      <c r="N30" s="8">
        <v>2879887</v>
      </c>
      <c r="O30" s="8">
        <v>1078007</v>
      </c>
      <c r="P30" s="8">
        <v>1607756</v>
      </c>
      <c r="Q30" s="8">
        <v>1846342</v>
      </c>
      <c r="R30" s="8">
        <v>4532105</v>
      </c>
      <c r="S30" s="8"/>
      <c r="T30" s="8"/>
      <c r="U30" s="8"/>
      <c r="V30" s="8"/>
      <c r="W30" s="8">
        <v>8672734</v>
      </c>
      <c r="X30" s="8">
        <v>12805030</v>
      </c>
      <c r="Y30" s="8">
        <v>-4132296</v>
      </c>
      <c r="Z30" s="2">
        <v>-32.27</v>
      </c>
      <c r="AA30" s="6">
        <v>17779447</v>
      </c>
    </row>
    <row r="31" spans="1:27" ht="13.5">
      <c r="A31" s="25" t="s">
        <v>55</v>
      </c>
      <c r="B31" s="24"/>
      <c r="C31" s="6">
        <v>51620984</v>
      </c>
      <c r="D31" s="6"/>
      <c r="E31" s="7">
        <v>48518740</v>
      </c>
      <c r="F31" s="8">
        <v>49168740</v>
      </c>
      <c r="G31" s="8">
        <v>3193374</v>
      </c>
      <c r="H31" s="8">
        <v>5030687</v>
      </c>
      <c r="I31" s="8">
        <v>4793260</v>
      </c>
      <c r="J31" s="8">
        <v>13017321</v>
      </c>
      <c r="K31" s="8">
        <v>9676679</v>
      </c>
      <c r="L31" s="8">
        <v>6179376</v>
      </c>
      <c r="M31" s="8">
        <v>2600812</v>
      </c>
      <c r="N31" s="8">
        <v>18456867</v>
      </c>
      <c r="O31" s="8">
        <v>642018</v>
      </c>
      <c r="P31" s="8">
        <v>2344654</v>
      </c>
      <c r="Q31" s="8">
        <v>2989669</v>
      </c>
      <c r="R31" s="8">
        <v>5976341</v>
      </c>
      <c r="S31" s="8"/>
      <c r="T31" s="8"/>
      <c r="U31" s="8"/>
      <c r="V31" s="8"/>
      <c r="W31" s="8">
        <v>37450529</v>
      </c>
      <c r="X31" s="8">
        <v>36714075</v>
      </c>
      <c r="Y31" s="8">
        <v>736454</v>
      </c>
      <c r="Z31" s="2">
        <v>2.01</v>
      </c>
      <c r="AA31" s="6">
        <v>49168740</v>
      </c>
    </row>
    <row r="32" spans="1:27" ht="13.5">
      <c r="A32" s="25" t="s">
        <v>43</v>
      </c>
      <c r="B32" s="24"/>
      <c r="C32" s="6">
        <v>35213</v>
      </c>
      <c r="D32" s="6"/>
      <c r="E32" s="7">
        <v>60000</v>
      </c>
      <c r="F32" s="8">
        <v>60000</v>
      </c>
      <c r="G32" s="8">
        <v>350</v>
      </c>
      <c r="H32" s="8">
        <v>1652</v>
      </c>
      <c r="I32" s="8">
        <v>950</v>
      </c>
      <c r="J32" s="8">
        <v>2952</v>
      </c>
      <c r="K32" s="8">
        <v>7228</v>
      </c>
      <c r="L32" s="8"/>
      <c r="M32" s="8">
        <v>1900</v>
      </c>
      <c r="N32" s="8">
        <v>9128</v>
      </c>
      <c r="O32" s="8">
        <v>950</v>
      </c>
      <c r="P32" s="8">
        <v>1776</v>
      </c>
      <c r="Q32" s="8">
        <v>2850</v>
      </c>
      <c r="R32" s="8">
        <v>5576</v>
      </c>
      <c r="S32" s="8"/>
      <c r="T32" s="8"/>
      <c r="U32" s="8"/>
      <c r="V32" s="8"/>
      <c r="W32" s="8">
        <v>17656</v>
      </c>
      <c r="X32" s="8">
        <v>45000</v>
      </c>
      <c r="Y32" s="8">
        <v>-27344</v>
      </c>
      <c r="Z32" s="2">
        <v>-60.76</v>
      </c>
      <c r="AA32" s="6">
        <v>60000</v>
      </c>
    </row>
    <row r="33" spans="1:27" ht="13.5">
      <c r="A33" s="25" t="s">
        <v>56</v>
      </c>
      <c r="B33" s="24"/>
      <c r="C33" s="6">
        <v>40055377</v>
      </c>
      <c r="D33" s="6"/>
      <c r="E33" s="7">
        <v>40670592</v>
      </c>
      <c r="F33" s="8">
        <v>48573810</v>
      </c>
      <c r="G33" s="8">
        <v>3248733</v>
      </c>
      <c r="H33" s="8">
        <v>3574267</v>
      </c>
      <c r="I33" s="8">
        <v>1239085</v>
      </c>
      <c r="J33" s="8">
        <v>8062085</v>
      </c>
      <c r="K33" s="8">
        <v>2245407</v>
      </c>
      <c r="L33" s="8">
        <v>3253581</v>
      </c>
      <c r="M33" s="8">
        <v>4267185</v>
      </c>
      <c r="N33" s="8">
        <v>9766173</v>
      </c>
      <c r="O33" s="8">
        <v>4184630</v>
      </c>
      <c r="P33" s="8">
        <v>2524303</v>
      </c>
      <c r="Q33" s="8">
        <v>2253590</v>
      </c>
      <c r="R33" s="8">
        <v>8962523</v>
      </c>
      <c r="S33" s="8"/>
      <c r="T33" s="8"/>
      <c r="U33" s="8"/>
      <c r="V33" s="8"/>
      <c r="W33" s="8">
        <v>26790781</v>
      </c>
      <c r="X33" s="8">
        <v>34993936</v>
      </c>
      <c r="Y33" s="8">
        <v>-8203155</v>
      </c>
      <c r="Z33" s="2">
        <v>-23.44</v>
      </c>
      <c r="AA33" s="6">
        <v>48573810</v>
      </c>
    </row>
    <row r="34" spans="1:27" ht="13.5">
      <c r="A34" s="23" t="s">
        <v>57</v>
      </c>
      <c r="B34" s="29"/>
      <c r="C34" s="6">
        <v>-5231404</v>
      </c>
      <c r="D34" s="6"/>
      <c r="E34" s="7"/>
      <c r="F34" s="8"/>
      <c r="G34" s="8"/>
      <c r="H34" s="8"/>
      <c r="I34" s="8">
        <v>55655</v>
      </c>
      <c r="J34" s="8">
        <v>55655</v>
      </c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>
        <v>55655</v>
      </c>
      <c r="X34" s="8"/>
      <c r="Y34" s="8">
        <v>55655</v>
      </c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420551729</v>
      </c>
      <c r="D35" s="33">
        <f>SUM(D24:D34)</f>
        <v>0</v>
      </c>
      <c r="E35" s="34">
        <f t="shared" si="1"/>
        <v>418034368</v>
      </c>
      <c r="F35" s="35">
        <f t="shared" si="1"/>
        <v>439879207</v>
      </c>
      <c r="G35" s="35">
        <f t="shared" si="1"/>
        <v>36101902</v>
      </c>
      <c r="H35" s="35">
        <f t="shared" si="1"/>
        <v>37522632</v>
      </c>
      <c r="I35" s="35">
        <f t="shared" si="1"/>
        <v>27498090</v>
      </c>
      <c r="J35" s="35">
        <f t="shared" si="1"/>
        <v>101122624</v>
      </c>
      <c r="K35" s="35">
        <f t="shared" si="1"/>
        <v>49509266</v>
      </c>
      <c r="L35" s="35">
        <f t="shared" si="1"/>
        <v>23363555</v>
      </c>
      <c r="M35" s="35">
        <f t="shared" si="1"/>
        <v>36310345</v>
      </c>
      <c r="N35" s="35">
        <f t="shared" si="1"/>
        <v>109183166</v>
      </c>
      <c r="O35" s="35">
        <f t="shared" si="1"/>
        <v>37155418</v>
      </c>
      <c r="P35" s="35">
        <f t="shared" si="1"/>
        <v>30947444</v>
      </c>
      <c r="Q35" s="35">
        <f t="shared" si="1"/>
        <v>25872556</v>
      </c>
      <c r="R35" s="35">
        <f t="shared" si="1"/>
        <v>93975418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304281208</v>
      </c>
      <c r="X35" s="35">
        <f t="shared" si="1"/>
        <v>327269489</v>
      </c>
      <c r="Y35" s="35">
        <f t="shared" si="1"/>
        <v>-22988281</v>
      </c>
      <c r="Z35" s="36">
        <f>+IF(X35&lt;&gt;0,+(Y35/X35)*100,0)</f>
        <v>-7.024266475387811</v>
      </c>
      <c r="AA35" s="33">
        <f>SUM(AA24:AA34)</f>
        <v>439879207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-52210095</v>
      </c>
      <c r="D37" s="46">
        <f>+D21-D35</f>
        <v>0</v>
      </c>
      <c r="E37" s="47">
        <f t="shared" si="2"/>
        <v>5361082</v>
      </c>
      <c r="F37" s="48">
        <f t="shared" si="2"/>
        <v>-22311167</v>
      </c>
      <c r="G37" s="48">
        <f t="shared" si="2"/>
        <v>81635287</v>
      </c>
      <c r="H37" s="48">
        <f t="shared" si="2"/>
        <v>-19617615</v>
      </c>
      <c r="I37" s="48">
        <f t="shared" si="2"/>
        <v>-1019458</v>
      </c>
      <c r="J37" s="48">
        <f t="shared" si="2"/>
        <v>60998214</v>
      </c>
      <c r="K37" s="48">
        <f t="shared" si="2"/>
        <v>-34757524</v>
      </c>
      <c r="L37" s="48">
        <f t="shared" si="2"/>
        <v>-4700979</v>
      </c>
      <c r="M37" s="48">
        <f t="shared" si="2"/>
        <v>32865188</v>
      </c>
      <c r="N37" s="48">
        <f t="shared" si="2"/>
        <v>-6593315</v>
      </c>
      <c r="O37" s="48">
        <f t="shared" si="2"/>
        <v>-21422818</v>
      </c>
      <c r="P37" s="48">
        <f t="shared" si="2"/>
        <v>-13590911</v>
      </c>
      <c r="Q37" s="48">
        <f t="shared" si="2"/>
        <v>30990782</v>
      </c>
      <c r="R37" s="48">
        <f t="shared" si="2"/>
        <v>-4022947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50381952</v>
      </c>
      <c r="X37" s="48">
        <f>IF(F21=F35,0,X21-X35)</f>
        <v>-14303324</v>
      </c>
      <c r="Y37" s="48">
        <f t="shared" si="2"/>
        <v>64685276</v>
      </c>
      <c r="Z37" s="49">
        <f>+IF(X37&lt;&gt;0,+(Y37/X37)*100,0)</f>
        <v>-452.23946545572204</v>
      </c>
      <c r="AA37" s="46">
        <f>+AA21-AA35</f>
        <v>-22311167</v>
      </c>
    </row>
    <row r="38" spans="1:27" ht="22.5" customHeight="1">
      <c r="A38" s="50" t="s">
        <v>60</v>
      </c>
      <c r="B38" s="29"/>
      <c r="C38" s="6">
        <v>112328247</v>
      </c>
      <c r="D38" s="6"/>
      <c r="E38" s="7">
        <v>175943927</v>
      </c>
      <c r="F38" s="8">
        <v>176343928</v>
      </c>
      <c r="G38" s="8">
        <v>13839670</v>
      </c>
      <c r="H38" s="8">
        <v>21749043</v>
      </c>
      <c r="I38" s="8">
        <v>10254684</v>
      </c>
      <c r="J38" s="8">
        <v>45843397</v>
      </c>
      <c r="K38" s="8">
        <v>14073111</v>
      </c>
      <c r="L38" s="8">
        <v>19696475</v>
      </c>
      <c r="M38" s="8">
        <v>9032876</v>
      </c>
      <c r="N38" s="8">
        <v>42802462</v>
      </c>
      <c r="O38" s="8"/>
      <c r="P38" s="8">
        <v>13565917</v>
      </c>
      <c r="Q38" s="8">
        <v>11934150</v>
      </c>
      <c r="R38" s="8">
        <v>25500067</v>
      </c>
      <c r="S38" s="8"/>
      <c r="T38" s="8"/>
      <c r="U38" s="8"/>
      <c r="V38" s="8"/>
      <c r="W38" s="8">
        <v>114145926</v>
      </c>
      <c r="X38" s="8">
        <v>132157956</v>
      </c>
      <c r="Y38" s="8">
        <v>-18012030</v>
      </c>
      <c r="Z38" s="2">
        <v>-13.63</v>
      </c>
      <c r="AA38" s="6">
        <v>176343928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60118152</v>
      </c>
      <c r="D41" s="56">
        <f>SUM(D37:D40)</f>
        <v>0</v>
      </c>
      <c r="E41" s="57">
        <f t="shared" si="3"/>
        <v>181305009</v>
      </c>
      <c r="F41" s="58">
        <f t="shared" si="3"/>
        <v>154032761</v>
      </c>
      <c r="G41" s="58">
        <f t="shared" si="3"/>
        <v>95474957</v>
      </c>
      <c r="H41" s="58">
        <f t="shared" si="3"/>
        <v>2131428</v>
      </c>
      <c r="I41" s="58">
        <f t="shared" si="3"/>
        <v>9235226</v>
      </c>
      <c r="J41" s="58">
        <f t="shared" si="3"/>
        <v>106841611</v>
      </c>
      <c r="K41" s="58">
        <f t="shared" si="3"/>
        <v>-20684413</v>
      </c>
      <c r="L41" s="58">
        <f t="shared" si="3"/>
        <v>14995496</v>
      </c>
      <c r="M41" s="58">
        <f t="shared" si="3"/>
        <v>41898064</v>
      </c>
      <c r="N41" s="58">
        <f t="shared" si="3"/>
        <v>36209147</v>
      </c>
      <c r="O41" s="58">
        <f t="shared" si="3"/>
        <v>-21422818</v>
      </c>
      <c r="P41" s="58">
        <f t="shared" si="3"/>
        <v>-24994</v>
      </c>
      <c r="Q41" s="58">
        <f t="shared" si="3"/>
        <v>42924932</v>
      </c>
      <c r="R41" s="58">
        <f t="shared" si="3"/>
        <v>21477120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164527878</v>
      </c>
      <c r="X41" s="58">
        <f t="shared" si="3"/>
        <v>117854632</v>
      </c>
      <c r="Y41" s="58">
        <f t="shared" si="3"/>
        <v>46673246</v>
      </c>
      <c r="Z41" s="59">
        <f>+IF(X41&lt;&gt;0,+(Y41/X41)*100,0)</f>
        <v>39.602385759432856</v>
      </c>
      <c r="AA41" s="56">
        <f>SUM(AA37:AA40)</f>
        <v>154032761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60118152</v>
      </c>
      <c r="D43" s="64">
        <f>+D41-D42</f>
        <v>0</v>
      </c>
      <c r="E43" s="65">
        <f t="shared" si="4"/>
        <v>181305009</v>
      </c>
      <c r="F43" s="66">
        <f t="shared" si="4"/>
        <v>154032761</v>
      </c>
      <c r="G43" s="66">
        <f t="shared" si="4"/>
        <v>95474957</v>
      </c>
      <c r="H43" s="66">
        <f t="shared" si="4"/>
        <v>2131428</v>
      </c>
      <c r="I43" s="66">
        <f t="shared" si="4"/>
        <v>9235226</v>
      </c>
      <c r="J43" s="66">
        <f t="shared" si="4"/>
        <v>106841611</v>
      </c>
      <c r="K43" s="66">
        <f t="shared" si="4"/>
        <v>-20684413</v>
      </c>
      <c r="L43" s="66">
        <f t="shared" si="4"/>
        <v>14995496</v>
      </c>
      <c r="M43" s="66">
        <f t="shared" si="4"/>
        <v>41898064</v>
      </c>
      <c r="N43" s="66">
        <f t="shared" si="4"/>
        <v>36209147</v>
      </c>
      <c r="O43" s="66">
        <f t="shared" si="4"/>
        <v>-21422818</v>
      </c>
      <c r="P43" s="66">
        <f t="shared" si="4"/>
        <v>-24994</v>
      </c>
      <c r="Q43" s="66">
        <f t="shared" si="4"/>
        <v>42924932</v>
      </c>
      <c r="R43" s="66">
        <f t="shared" si="4"/>
        <v>21477120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164527878</v>
      </c>
      <c r="X43" s="66">
        <f t="shared" si="4"/>
        <v>117854632</v>
      </c>
      <c r="Y43" s="66">
        <f t="shared" si="4"/>
        <v>46673246</v>
      </c>
      <c r="Z43" s="67">
        <f>+IF(X43&lt;&gt;0,+(Y43/X43)*100,0)</f>
        <v>39.602385759432856</v>
      </c>
      <c r="AA43" s="64">
        <f>+AA41-AA42</f>
        <v>154032761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60118152</v>
      </c>
      <c r="D45" s="56">
        <f>SUM(D43:D44)</f>
        <v>0</v>
      </c>
      <c r="E45" s="57">
        <f t="shared" si="5"/>
        <v>181305009</v>
      </c>
      <c r="F45" s="58">
        <f t="shared" si="5"/>
        <v>154032761</v>
      </c>
      <c r="G45" s="58">
        <f t="shared" si="5"/>
        <v>95474957</v>
      </c>
      <c r="H45" s="58">
        <f t="shared" si="5"/>
        <v>2131428</v>
      </c>
      <c r="I45" s="58">
        <f t="shared" si="5"/>
        <v>9235226</v>
      </c>
      <c r="J45" s="58">
        <f t="shared" si="5"/>
        <v>106841611</v>
      </c>
      <c r="K45" s="58">
        <f t="shared" si="5"/>
        <v>-20684413</v>
      </c>
      <c r="L45" s="58">
        <f t="shared" si="5"/>
        <v>14995496</v>
      </c>
      <c r="M45" s="58">
        <f t="shared" si="5"/>
        <v>41898064</v>
      </c>
      <c r="N45" s="58">
        <f t="shared" si="5"/>
        <v>36209147</v>
      </c>
      <c r="O45" s="58">
        <f t="shared" si="5"/>
        <v>-21422818</v>
      </c>
      <c r="P45" s="58">
        <f t="shared" si="5"/>
        <v>-24994</v>
      </c>
      <c r="Q45" s="58">
        <f t="shared" si="5"/>
        <v>42924932</v>
      </c>
      <c r="R45" s="58">
        <f t="shared" si="5"/>
        <v>21477120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164527878</v>
      </c>
      <c r="X45" s="58">
        <f t="shared" si="5"/>
        <v>117854632</v>
      </c>
      <c r="Y45" s="58">
        <f t="shared" si="5"/>
        <v>46673246</v>
      </c>
      <c r="Z45" s="59">
        <f>+IF(X45&lt;&gt;0,+(Y45/X45)*100,0)</f>
        <v>39.602385759432856</v>
      </c>
      <c r="AA45" s="56">
        <f>SUM(AA43:AA44)</f>
        <v>154032761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60118152</v>
      </c>
      <c r="D47" s="71">
        <f>SUM(D45:D46)</f>
        <v>0</v>
      </c>
      <c r="E47" s="72">
        <f t="shared" si="6"/>
        <v>181305009</v>
      </c>
      <c r="F47" s="73">
        <f t="shared" si="6"/>
        <v>154032761</v>
      </c>
      <c r="G47" s="73">
        <f t="shared" si="6"/>
        <v>95474957</v>
      </c>
      <c r="H47" s="74">
        <f t="shared" si="6"/>
        <v>2131428</v>
      </c>
      <c r="I47" s="74">
        <f t="shared" si="6"/>
        <v>9235226</v>
      </c>
      <c r="J47" s="74">
        <f t="shared" si="6"/>
        <v>106841611</v>
      </c>
      <c r="K47" s="74">
        <f t="shared" si="6"/>
        <v>-20684413</v>
      </c>
      <c r="L47" s="74">
        <f t="shared" si="6"/>
        <v>14995496</v>
      </c>
      <c r="M47" s="73">
        <f t="shared" si="6"/>
        <v>41898064</v>
      </c>
      <c r="N47" s="73">
        <f t="shared" si="6"/>
        <v>36209147</v>
      </c>
      <c r="O47" s="74">
        <f t="shared" si="6"/>
        <v>-21422818</v>
      </c>
      <c r="P47" s="74">
        <f t="shared" si="6"/>
        <v>-24994</v>
      </c>
      <c r="Q47" s="74">
        <f t="shared" si="6"/>
        <v>42924932</v>
      </c>
      <c r="R47" s="74">
        <f t="shared" si="6"/>
        <v>21477120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164527878</v>
      </c>
      <c r="X47" s="74">
        <f t="shared" si="6"/>
        <v>117854632</v>
      </c>
      <c r="Y47" s="74">
        <f t="shared" si="6"/>
        <v>46673246</v>
      </c>
      <c r="Z47" s="75">
        <f>+IF(X47&lt;&gt;0,+(Y47/X47)*100,0)</f>
        <v>39.602385759432856</v>
      </c>
      <c r="AA47" s="76">
        <f>SUM(AA45:AA46)</f>
        <v>154032761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97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101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7595087</v>
      </c>
      <c r="D5" s="6"/>
      <c r="E5" s="7">
        <v>9926626</v>
      </c>
      <c r="F5" s="8">
        <v>9926626</v>
      </c>
      <c r="G5" s="8">
        <v>949755</v>
      </c>
      <c r="H5" s="8">
        <v>931456</v>
      </c>
      <c r="I5" s="8">
        <v>950155</v>
      </c>
      <c r="J5" s="8">
        <v>2831366</v>
      </c>
      <c r="K5" s="8">
        <v>933092</v>
      </c>
      <c r="L5" s="8">
        <v>890937</v>
      </c>
      <c r="M5" s="8">
        <v>950360</v>
      </c>
      <c r="N5" s="8">
        <v>2774389</v>
      </c>
      <c r="O5" s="8">
        <v>953385</v>
      </c>
      <c r="P5" s="8">
        <v>947585</v>
      </c>
      <c r="Q5" s="8">
        <v>-10256</v>
      </c>
      <c r="R5" s="8">
        <v>1890714</v>
      </c>
      <c r="S5" s="8"/>
      <c r="T5" s="8"/>
      <c r="U5" s="8"/>
      <c r="V5" s="8"/>
      <c r="W5" s="8">
        <v>7496469</v>
      </c>
      <c r="X5" s="8">
        <v>7444971</v>
      </c>
      <c r="Y5" s="8">
        <v>51498</v>
      </c>
      <c r="Z5" s="2">
        <v>0.69</v>
      </c>
      <c r="AA5" s="6">
        <v>9926626</v>
      </c>
    </row>
    <row r="6" spans="1:27" ht="13.5">
      <c r="A6" s="23" t="s">
        <v>32</v>
      </c>
      <c r="B6" s="24"/>
      <c r="C6" s="6">
        <v>11834455</v>
      </c>
      <c r="D6" s="6"/>
      <c r="E6" s="7">
        <v>23994795</v>
      </c>
      <c r="F6" s="8">
        <v>23994795</v>
      </c>
      <c r="G6" s="8">
        <v>1816530</v>
      </c>
      <c r="H6" s="8">
        <v>2021514</v>
      </c>
      <c r="I6" s="8">
        <v>1744071</v>
      </c>
      <c r="J6" s="8">
        <v>5582115</v>
      </c>
      <c r="K6" s="8">
        <v>1183859</v>
      </c>
      <c r="L6" s="8">
        <v>1208348</v>
      </c>
      <c r="M6" s="8">
        <v>773167</v>
      </c>
      <c r="N6" s="8">
        <v>3165374</v>
      </c>
      <c r="O6" s="8">
        <v>851828</v>
      </c>
      <c r="P6" s="8">
        <v>847900</v>
      </c>
      <c r="Q6" s="8">
        <v>71086</v>
      </c>
      <c r="R6" s="8">
        <v>1770814</v>
      </c>
      <c r="S6" s="8"/>
      <c r="T6" s="8"/>
      <c r="U6" s="8"/>
      <c r="V6" s="8"/>
      <c r="W6" s="8">
        <v>10518303</v>
      </c>
      <c r="X6" s="8">
        <v>17996094</v>
      </c>
      <c r="Y6" s="8">
        <v>-7477791</v>
      </c>
      <c r="Z6" s="2">
        <v>-41.55</v>
      </c>
      <c r="AA6" s="6">
        <v>23994795</v>
      </c>
    </row>
    <row r="7" spans="1:27" ht="13.5">
      <c r="A7" s="25" t="s">
        <v>33</v>
      </c>
      <c r="B7" s="24"/>
      <c r="C7" s="6">
        <v>6963346</v>
      </c>
      <c r="D7" s="6"/>
      <c r="E7" s="7">
        <v>9561937</v>
      </c>
      <c r="F7" s="8">
        <v>9561937</v>
      </c>
      <c r="G7" s="8">
        <v>694449</v>
      </c>
      <c r="H7" s="8">
        <v>740616</v>
      </c>
      <c r="I7" s="8">
        <v>674217</v>
      </c>
      <c r="J7" s="8">
        <v>2109282</v>
      </c>
      <c r="K7" s="8">
        <v>663702</v>
      </c>
      <c r="L7" s="8">
        <v>753747</v>
      </c>
      <c r="M7" s="8">
        <v>679826</v>
      </c>
      <c r="N7" s="8">
        <v>2097275</v>
      </c>
      <c r="O7" s="8">
        <v>612137</v>
      </c>
      <c r="P7" s="8">
        <v>719431</v>
      </c>
      <c r="Q7" s="8">
        <v>-19108</v>
      </c>
      <c r="R7" s="8">
        <v>1312460</v>
      </c>
      <c r="S7" s="8"/>
      <c r="T7" s="8"/>
      <c r="U7" s="8"/>
      <c r="V7" s="8"/>
      <c r="W7" s="8">
        <v>5519017</v>
      </c>
      <c r="X7" s="8">
        <v>7171461</v>
      </c>
      <c r="Y7" s="8">
        <v>-1652444</v>
      </c>
      <c r="Z7" s="2">
        <v>-23.04</v>
      </c>
      <c r="AA7" s="6">
        <v>9561937</v>
      </c>
    </row>
    <row r="8" spans="1:27" ht="13.5">
      <c r="A8" s="25" t="s">
        <v>34</v>
      </c>
      <c r="B8" s="24"/>
      <c r="C8" s="6">
        <v>4872529</v>
      </c>
      <c r="D8" s="6"/>
      <c r="E8" s="7">
        <v>5710347</v>
      </c>
      <c r="F8" s="8">
        <v>5710347</v>
      </c>
      <c r="G8" s="8">
        <v>566337</v>
      </c>
      <c r="H8" s="8">
        <v>545115</v>
      </c>
      <c r="I8" s="8">
        <v>522767</v>
      </c>
      <c r="J8" s="8">
        <v>1634219</v>
      </c>
      <c r="K8" s="8">
        <v>499819</v>
      </c>
      <c r="L8" s="8">
        <v>485215</v>
      </c>
      <c r="M8" s="8">
        <v>500119</v>
      </c>
      <c r="N8" s="8">
        <v>1485153</v>
      </c>
      <c r="O8" s="8">
        <v>500119</v>
      </c>
      <c r="P8" s="8">
        <v>498849</v>
      </c>
      <c r="Q8" s="8">
        <v>-900</v>
      </c>
      <c r="R8" s="8">
        <v>998068</v>
      </c>
      <c r="S8" s="8"/>
      <c r="T8" s="8"/>
      <c r="U8" s="8"/>
      <c r="V8" s="8"/>
      <c r="W8" s="8">
        <v>4117440</v>
      </c>
      <c r="X8" s="8">
        <v>4282758</v>
      </c>
      <c r="Y8" s="8">
        <v>-165318</v>
      </c>
      <c r="Z8" s="2">
        <v>-3.86</v>
      </c>
      <c r="AA8" s="6">
        <v>5710347</v>
      </c>
    </row>
    <row r="9" spans="1:27" ht="13.5">
      <c r="A9" s="25" t="s">
        <v>35</v>
      </c>
      <c r="B9" s="24"/>
      <c r="C9" s="6">
        <v>4849048</v>
      </c>
      <c r="D9" s="6"/>
      <c r="E9" s="7">
        <v>5256936</v>
      </c>
      <c r="F9" s="8">
        <v>5256936</v>
      </c>
      <c r="G9" s="8">
        <v>424917</v>
      </c>
      <c r="H9" s="8">
        <v>409750</v>
      </c>
      <c r="I9" s="8">
        <v>392831</v>
      </c>
      <c r="J9" s="8">
        <v>1227498</v>
      </c>
      <c r="K9" s="8">
        <v>377172</v>
      </c>
      <c r="L9" s="8">
        <v>378717</v>
      </c>
      <c r="M9" s="8">
        <v>374752</v>
      </c>
      <c r="N9" s="8">
        <v>1130641</v>
      </c>
      <c r="O9" s="8">
        <v>377892</v>
      </c>
      <c r="P9" s="8">
        <v>378792</v>
      </c>
      <c r="Q9" s="8">
        <v>-1800</v>
      </c>
      <c r="R9" s="8">
        <v>754884</v>
      </c>
      <c r="S9" s="8"/>
      <c r="T9" s="8"/>
      <c r="U9" s="8"/>
      <c r="V9" s="8"/>
      <c r="W9" s="8">
        <v>3113023</v>
      </c>
      <c r="X9" s="8">
        <v>3942702</v>
      </c>
      <c r="Y9" s="8">
        <v>-829679</v>
      </c>
      <c r="Z9" s="2">
        <v>-21.04</v>
      </c>
      <c r="AA9" s="6">
        <v>5256936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44279</v>
      </c>
      <c r="D11" s="6"/>
      <c r="E11" s="7">
        <v>50000</v>
      </c>
      <c r="F11" s="8">
        <v>50000</v>
      </c>
      <c r="G11" s="8"/>
      <c r="H11" s="8"/>
      <c r="I11" s="8"/>
      <c r="J11" s="8"/>
      <c r="K11" s="8">
        <v>-550</v>
      </c>
      <c r="L11" s="8">
        <v>550</v>
      </c>
      <c r="M11" s="8">
        <v>450</v>
      </c>
      <c r="N11" s="8">
        <v>450</v>
      </c>
      <c r="O11" s="8">
        <v>1349</v>
      </c>
      <c r="P11" s="8">
        <v>1200</v>
      </c>
      <c r="Q11" s="8">
        <v>5786</v>
      </c>
      <c r="R11" s="8">
        <v>8335</v>
      </c>
      <c r="S11" s="8"/>
      <c r="T11" s="8"/>
      <c r="U11" s="8"/>
      <c r="V11" s="8"/>
      <c r="W11" s="8">
        <v>8785</v>
      </c>
      <c r="X11" s="8">
        <v>37503</v>
      </c>
      <c r="Y11" s="8">
        <v>-28718</v>
      </c>
      <c r="Z11" s="2">
        <v>-76.58</v>
      </c>
      <c r="AA11" s="6">
        <v>50000</v>
      </c>
    </row>
    <row r="12" spans="1:27" ht="13.5">
      <c r="A12" s="25" t="s">
        <v>37</v>
      </c>
      <c r="B12" s="29"/>
      <c r="C12" s="6">
        <v>8734102</v>
      </c>
      <c r="D12" s="6"/>
      <c r="E12" s="7">
        <v>635838</v>
      </c>
      <c r="F12" s="8">
        <v>100000</v>
      </c>
      <c r="G12" s="8">
        <v>757997</v>
      </c>
      <c r="H12" s="8">
        <v>766997</v>
      </c>
      <c r="I12" s="8">
        <v>781778</v>
      </c>
      <c r="J12" s="8">
        <v>2306772</v>
      </c>
      <c r="K12" s="8">
        <v>796160</v>
      </c>
      <c r="L12" s="8">
        <v>814024</v>
      </c>
      <c r="M12" s="8">
        <v>823205</v>
      </c>
      <c r="N12" s="8">
        <v>2433389</v>
      </c>
      <c r="O12" s="8">
        <v>836574</v>
      </c>
      <c r="P12" s="8">
        <v>850788</v>
      </c>
      <c r="Q12" s="8">
        <v>2125</v>
      </c>
      <c r="R12" s="8">
        <v>1689487</v>
      </c>
      <c r="S12" s="8"/>
      <c r="T12" s="8"/>
      <c r="U12" s="8"/>
      <c r="V12" s="8"/>
      <c r="W12" s="8">
        <v>6429648</v>
      </c>
      <c r="X12" s="8">
        <v>119661</v>
      </c>
      <c r="Y12" s="8">
        <v>6309987</v>
      </c>
      <c r="Z12" s="2">
        <v>5273.22</v>
      </c>
      <c r="AA12" s="6">
        <v>100000</v>
      </c>
    </row>
    <row r="13" spans="1:27" ht="13.5">
      <c r="A13" s="23" t="s">
        <v>38</v>
      </c>
      <c r="B13" s="29"/>
      <c r="C13" s="6">
        <v>4696206</v>
      </c>
      <c r="D13" s="6"/>
      <c r="E13" s="7">
        <v>10655202</v>
      </c>
      <c r="F13" s="8">
        <v>10655202</v>
      </c>
      <c r="G13" s="8">
        <v>434040</v>
      </c>
      <c r="H13" s="8">
        <v>435942</v>
      </c>
      <c r="I13" s="8">
        <v>461326</v>
      </c>
      <c r="J13" s="8">
        <v>1331308</v>
      </c>
      <c r="K13" s="8">
        <v>471081</v>
      </c>
      <c r="L13" s="8">
        <v>439230</v>
      </c>
      <c r="M13" s="8">
        <v>487884</v>
      </c>
      <c r="N13" s="8">
        <v>1398195</v>
      </c>
      <c r="O13" s="8">
        <v>488823</v>
      </c>
      <c r="P13" s="8">
        <v>444041</v>
      </c>
      <c r="Q13" s="8">
        <v>-165886</v>
      </c>
      <c r="R13" s="8">
        <v>766978</v>
      </c>
      <c r="S13" s="8"/>
      <c r="T13" s="8"/>
      <c r="U13" s="8"/>
      <c r="V13" s="8"/>
      <c r="W13" s="8">
        <v>3496481</v>
      </c>
      <c r="X13" s="8">
        <v>7991406</v>
      </c>
      <c r="Y13" s="8">
        <v>-4494925</v>
      </c>
      <c r="Z13" s="2">
        <v>-56.25</v>
      </c>
      <c r="AA13" s="6">
        <v>10655202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13599040</v>
      </c>
      <c r="D15" s="6"/>
      <c r="E15" s="7">
        <v>50000</v>
      </c>
      <c r="F15" s="8">
        <v>70000</v>
      </c>
      <c r="G15" s="8"/>
      <c r="H15" s="8"/>
      <c r="I15" s="8"/>
      <c r="J15" s="8"/>
      <c r="K15" s="8"/>
      <c r="L15" s="8"/>
      <c r="M15" s="8">
        <v>80143</v>
      </c>
      <c r="N15" s="8">
        <v>80143</v>
      </c>
      <c r="O15" s="8">
        <v>134113</v>
      </c>
      <c r="P15" s="8">
        <v>10875</v>
      </c>
      <c r="Q15" s="8">
        <v>10620</v>
      </c>
      <c r="R15" s="8">
        <v>155608</v>
      </c>
      <c r="S15" s="8"/>
      <c r="T15" s="8"/>
      <c r="U15" s="8"/>
      <c r="V15" s="8"/>
      <c r="W15" s="8">
        <v>235751</v>
      </c>
      <c r="X15" s="8">
        <v>50835</v>
      </c>
      <c r="Y15" s="8">
        <v>184916</v>
      </c>
      <c r="Z15" s="2">
        <v>363.76</v>
      </c>
      <c r="AA15" s="6">
        <v>70000</v>
      </c>
    </row>
    <row r="16" spans="1:27" ht="13.5">
      <c r="A16" s="23" t="s">
        <v>41</v>
      </c>
      <c r="B16" s="29"/>
      <c r="C16" s="6"/>
      <c r="D16" s="6"/>
      <c r="E16" s="7">
        <v>70000</v>
      </c>
      <c r="F16" s="8">
        <v>70000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>
        <v>52506</v>
      </c>
      <c r="Y16" s="8">
        <v>-52506</v>
      </c>
      <c r="Z16" s="2">
        <v>-100</v>
      </c>
      <c r="AA16" s="6">
        <v>70000</v>
      </c>
    </row>
    <row r="17" spans="1:27" ht="13.5">
      <c r="A17" s="23" t="s">
        <v>42</v>
      </c>
      <c r="B17" s="29"/>
      <c r="C17" s="6">
        <v>52132</v>
      </c>
      <c r="D17" s="6"/>
      <c r="E17" s="7">
        <v>150000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3.5">
      <c r="A18" s="23" t="s">
        <v>43</v>
      </c>
      <c r="B18" s="29"/>
      <c r="C18" s="6">
        <v>47015427</v>
      </c>
      <c r="D18" s="6"/>
      <c r="E18" s="7">
        <v>53225000</v>
      </c>
      <c r="F18" s="8">
        <v>53525000</v>
      </c>
      <c r="G18" s="8"/>
      <c r="H18" s="8"/>
      <c r="I18" s="8"/>
      <c r="J18" s="8"/>
      <c r="K18" s="8"/>
      <c r="L18" s="8"/>
      <c r="M18" s="8">
        <v>2149</v>
      </c>
      <c r="N18" s="8">
        <v>2149</v>
      </c>
      <c r="O18" s="8"/>
      <c r="P18" s="8"/>
      <c r="Q18" s="8"/>
      <c r="R18" s="8"/>
      <c r="S18" s="8"/>
      <c r="T18" s="8"/>
      <c r="U18" s="8"/>
      <c r="V18" s="8"/>
      <c r="W18" s="8">
        <v>2149</v>
      </c>
      <c r="X18" s="8">
        <v>40038744</v>
      </c>
      <c r="Y18" s="8">
        <v>-40036595</v>
      </c>
      <c r="Z18" s="2">
        <v>-99.99</v>
      </c>
      <c r="AA18" s="6">
        <v>53525000</v>
      </c>
    </row>
    <row r="19" spans="1:27" ht="13.5">
      <c r="A19" s="23" t="s">
        <v>44</v>
      </c>
      <c r="B19" s="29"/>
      <c r="C19" s="6">
        <v>2191243</v>
      </c>
      <c r="D19" s="6"/>
      <c r="E19" s="7">
        <v>320000</v>
      </c>
      <c r="F19" s="26">
        <v>300000</v>
      </c>
      <c r="G19" s="26">
        <v>5551</v>
      </c>
      <c r="H19" s="26">
        <v>7470</v>
      </c>
      <c r="I19" s="26">
        <v>3550</v>
      </c>
      <c r="J19" s="26">
        <v>16571</v>
      </c>
      <c r="K19" s="26">
        <v>7150</v>
      </c>
      <c r="L19" s="26">
        <v>19668</v>
      </c>
      <c r="M19" s="26">
        <v>56361</v>
      </c>
      <c r="N19" s="26">
        <v>83179</v>
      </c>
      <c r="O19" s="26">
        <v>131014</v>
      </c>
      <c r="P19" s="26">
        <v>119085</v>
      </c>
      <c r="Q19" s="26">
        <v>22459</v>
      </c>
      <c r="R19" s="26">
        <v>272558</v>
      </c>
      <c r="S19" s="26"/>
      <c r="T19" s="26"/>
      <c r="U19" s="26"/>
      <c r="V19" s="26"/>
      <c r="W19" s="26">
        <v>372308</v>
      </c>
      <c r="X19" s="26">
        <v>226680</v>
      </c>
      <c r="Y19" s="26">
        <v>145628</v>
      </c>
      <c r="Z19" s="27">
        <v>64.24</v>
      </c>
      <c r="AA19" s="28">
        <v>300000</v>
      </c>
    </row>
    <row r="20" spans="1:27" ht="13.5">
      <c r="A20" s="23" t="s">
        <v>45</v>
      </c>
      <c r="B20" s="29"/>
      <c r="C20" s="6">
        <v>1014187</v>
      </c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113461081</v>
      </c>
      <c r="D21" s="33">
        <f t="shared" si="0"/>
        <v>0</v>
      </c>
      <c r="E21" s="34">
        <f t="shared" si="0"/>
        <v>119606681</v>
      </c>
      <c r="F21" s="35">
        <f t="shared" si="0"/>
        <v>119220843</v>
      </c>
      <c r="G21" s="35">
        <f t="shared" si="0"/>
        <v>5649576</v>
      </c>
      <c r="H21" s="35">
        <f t="shared" si="0"/>
        <v>5858860</v>
      </c>
      <c r="I21" s="35">
        <f t="shared" si="0"/>
        <v>5530695</v>
      </c>
      <c r="J21" s="35">
        <f t="shared" si="0"/>
        <v>17039131</v>
      </c>
      <c r="K21" s="35">
        <f t="shared" si="0"/>
        <v>4931485</v>
      </c>
      <c r="L21" s="35">
        <f t="shared" si="0"/>
        <v>4990436</v>
      </c>
      <c r="M21" s="35">
        <f t="shared" si="0"/>
        <v>4728416</v>
      </c>
      <c r="N21" s="35">
        <f t="shared" si="0"/>
        <v>14650337</v>
      </c>
      <c r="O21" s="35">
        <f t="shared" si="0"/>
        <v>4887234</v>
      </c>
      <c r="P21" s="35">
        <f t="shared" si="0"/>
        <v>4818546</v>
      </c>
      <c r="Q21" s="35">
        <f t="shared" si="0"/>
        <v>-85874</v>
      </c>
      <c r="R21" s="35">
        <f t="shared" si="0"/>
        <v>9619906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41309374</v>
      </c>
      <c r="X21" s="35">
        <f t="shared" si="0"/>
        <v>89355321</v>
      </c>
      <c r="Y21" s="35">
        <f t="shared" si="0"/>
        <v>-48045947</v>
      </c>
      <c r="Z21" s="36">
        <f>+IF(X21&lt;&gt;0,+(Y21/X21)*100,0)</f>
        <v>-53.76954216302351</v>
      </c>
      <c r="AA21" s="33">
        <f>SUM(AA5:AA20)</f>
        <v>119220843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41493842</v>
      </c>
      <c r="D24" s="6"/>
      <c r="E24" s="7">
        <v>46785221</v>
      </c>
      <c r="F24" s="8">
        <v>46679062</v>
      </c>
      <c r="G24" s="8">
        <v>3125473</v>
      </c>
      <c r="H24" s="8">
        <v>2877365</v>
      </c>
      <c r="I24" s="8">
        <v>3018517</v>
      </c>
      <c r="J24" s="8">
        <v>9021355</v>
      </c>
      <c r="K24" s="8">
        <v>2786579</v>
      </c>
      <c r="L24" s="8">
        <v>4812862</v>
      </c>
      <c r="M24" s="8">
        <v>3127632</v>
      </c>
      <c r="N24" s="8">
        <v>10727073</v>
      </c>
      <c r="O24" s="8">
        <v>2908374</v>
      </c>
      <c r="P24" s="8">
        <v>2966047</v>
      </c>
      <c r="Q24" s="8">
        <v>3079647</v>
      </c>
      <c r="R24" s="8">
        <v>8954068</v>
      </c>
      <c r="S24" s="8"/>
      <c r="T24" s="8"/>
      <c r="U24" s="8"/>
      <c r="V24" s="8"/>
      <c r="W24" s="8">
        <v>28702496</v>
      </c>
      <c r="X24" s="8">
        <v>34404074</v>
      </c>
      <c r="Y24" s="8">
        <v>-5701578</v>
      </c>
      <c r="Z24" s="2">
        <v>-16.57</v>
      </c>
      <c r="AA24" s="6">
        <v>46679062</v>
      </c>
    </row>
    <row r="25" spans="1:27" ht="13.5">
      <c r="A25" s="25" t="s">
        <v>49</v>
      </c>
      <c r="B25" s="24"/>
      <c r="C25" s="6">
        <v>3305459</v>
      </c>
      <c r="D25" s="6"/>
      <c r="E25" s="7">
        <v>3635861</v>
      </c>
      <c r="F25" s="8">
        <v>3710575</v>
      </c>
      <c r="G25" s="8">
        <v>283348</v>
      </c>
      <c r="H25" s="8">
        <v>283348</v>
      </c>
      <c r="I25" s="8">
        <v>283348</v>
      </c>
      <c r="J25" s="8">
        <v>850044</v>
      </c>
      <c r="K25" s="8">
        <v>283348</v>
      </c>
      <c r="L25" s="8">
        <v>283347</v>
      </c>
      <c r="M25" s="8">
        <v>304190</v>
      </c>
      <c r="N25" s="8">
        <v>870885</v>
      </c>
      <c r="O25" s="8">
        <v>290654</v>
      </c>
      <c r="P25" s="8">
        <v>290654</v>
      </c>
      <c r="Q25" s="8">
        <v>249229</v>
      </c>
      <c r="R25" s="8">
        <v>830537</v>
      </c>
      <c r="S25" s="8"/>
      <c r="T25" s="8"/>
      <c r="U25" s="8"/>
      <c r="V25" s="8"/>
      <c r="W25" s="8">
        <v>2551466</v>
      </c>
      <c r="X25" s="8">
        <v>2756776</v>
      </c>
      <c r="Y25" s="8">
        <v>-205310</v>
      </c>
      <c r="Z25" s="2">
        <v>-7.45</v>
      </c>
      <c r="AA25" s="6">
        <v>3710575</v>
      </c>
    </row>
    <row r="26" spans="1:27" ht="13.5">
      <c r="A26" s="25" t="s">
        <v>50</v>
      </c>
      <c r="B26" s="24"/>
      <c r="C26" s="6">
        <v>49285771</v>
      </c>
      <c r="D26" s="6"/>
      <c r="E26" s="7">
        <v>15795000</v>
      </c>
      <c r="F26" s="8">
        <v>15795000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11846250</v>
      </c>
      <c r="Y26" s="8">
        <v>-11846250</v>
      </c>
      <c r="Z26" s="2">
        <v>-100</v>
      </c>
      <c r="AA26" s="6">
        <v>15795000</v>
      </c>
    </row>
    <row r="27" spans="1:27" ht="13.5">
      <c r="A27" s="25" t="s">
        <v>51</v>
      </c>
      <c r="B27" s="24"/>
      <c r="C27" s="6">
        <v>24665802</v>
      </c>
      <c r="D27" s="6"/>
      <c r="E27" s="7">
        <v>12818464</v>
      </c>
      <c r="F27" s="8">
        <v>12818464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>
        <v>9613836</v>
      </c>
      <c r="Y27" s="8">
        <v>-9613836</v>
      </c>
      <c r="Z27" s="2">
        <v>-100</v>
      </c>
      <c r="AA27" s="6">
        <v>12818464</v>
      </c>
    </row>
    <row r="28" spans="1:27" ht="13.5">
      <c r="A28" s="25" t="s">
        <v>52</v>
      </c>
      <c r="B28" s="24"/>
      <c r="C28" s="6">
        <v>6677389</v>
      </c>
      <c r="D28" s="6"/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2"/>
      <c r="AA28" s="6"/>
    </row>
    <row r="29" spans="1:27" ht="13.5">
      <c r="A29" s="25" t="s">
        <v>53</v>
      </c>
      <c r="B29" s="24"/>
      <c r="C29" s="6">
        <v>34831035</v>
      </c>
      <c r="D29" s="6"/>
      <c r="E29" s="7">
        <v>23136000</v>
      </c>
      <c r="F29" s="8">
        <v>22400000</v>
      </c>
      <c r="G29" s="8">
        <v>285217</v>
      </c>
      <c r="H29" s="8">
        <v>459130</v>
      </c>
      <c r="I29" s="8">
        <v>459130</v>
      </c>
      <c r="J29" s="8">
        <v>1203477</v>
      </c>
      <c r="K29" s="8">
        <v>111304</v>
      </c>
      <c r="L29" s="8">
        <v>2411452</v>
      </c>
      <c r="M29" s="8">
        <v>434783</v>
      </c>
      <c r="N29" s="8">
        <v>2957539</v>
      </c>
      <c r="O29" s="8">
        <v>13983</v>
      </c>
      <c r="P29" s="8">
        <v>434783</v>
      </c>
      <c r="Q29" s="8">
        <v>2608696</v>
      </c>
      <c r="R29" s="8">
        <v>3057462</v>
      </c>
      <c r="S29" s="8"/>
      <c r="T29" s="8"/>
      <c r="U29" s="8"/>
      <c r="V29" s="8"/>
      <c r="W29" s="8">
        <v>7218478</v>
      </c>
      <c r="X29" s="8">
        <v>17928002</v>
      </c>
      <c r="Y29" s="8">
        <v>-10709524</v>
      </c>
      <c r="Z29" s="2">
        <v>-59.74</v>
      </c>
      <c r="AA29" s="6">
        <v>22400000</v>
      </c>
    </row>
    <row r="30" spans="1:27" ht="13.5">
      <c r="A30" s="25" t="s">
        <v>54</v>
      </c>
      <c r="B30" s="24"/>
      <c r="C30" s="6">
        <v>3594957</v>
      </c>
      <c r="D30" s="6"/>
      <c r="E30" s="7">
        <v>3170060</v>
      </c>
      <c r="F30" s="8">
        <v>5539125</v>
      </c>
      <c r="G30" s="8">
        <v>160069</v>
      </c>
      <c r="H30" s="8">
        <v>358306</v>
      </c>
      <c r="I30" s="8">
        <v>232902</v>
      </c>
      <c r="J30" s="8">
        <v>751277</v>
      </c>
      <c r="K30" s="8">
        <v>306722</v>
      </c>
      <c r="L30" s="8">
        <v>243304</v>
      </c>
      <c r="M30" s="8">
        <v>7300</v>
      </c>
      <c r="N30" s="8">
        <v>557326</v>
      </c>
      <c r="O30" s="8">
        <v>382896</v>
      </c>
      <c r="P30" s="8">
        <v>98015</v>
      </c>
      <c r="Q30" s="8">
        <v>124565</v>
      </c>
      <c r="R30" s="8">
        <v>605476</v>
      </c>
      <c r="S30" s="8"/>
      <c r="T30" s="8"/>
      <c r="U30" s="8"/>
      <c r="V30" s="8"/>
      <c r="W30" s="8">
        <v>1914079</v>
      </c>
      <c r="X30" s="8">
        <v>3325167</v>
      </c>
      <c r="Y30" s="8">
        <v>-1411088</v>
      </c>
      <c r="Z30" s="2">
        <v>-42.44</v>
      </c>
      <c r="AA30" s="6">
        <v>5539125</v>
      </c>
    </row>
    <row r="31" spans="1:27" ht="13.5">
      <c r="A31" s="25" t="s">
        <v>55</v>
      </c>
      <c r="B31" s="24"/>
      <c r="C31" s="6">
        <v>3488254</v>
      </c>
      <c r="D31" s="6"/>
      <c r="E31" s="7">
        <v>3253000</v>
      </c>
      <c r="F31" s="8">
        <v>2957500</v>
      </c>
      <c r="G31" s="8">
        <v>13700</v>
      </c>
      <c r="H31" s="8">
        <v>677660</v>
      </c>
      <c r="I31" s="8">
        <v>56128</v>
      </c>
      <c r="J31" s="8">
        <v>747488</v>
      </c>
      <c r="K31" s="8">
        <v>36649</v>
      </c>
      <c r="L31" s="8">
        <v>358138</v>
      </c>
      <c r="M31" s="8">
        <v>216540</v>
      </c>
      <c r="N31" s="8">
        <v>611327</v>
      </c>
      <c r="O31" s="8"/>
      <c r="P31" s="8">
        <v>3856</v>
      </c>
      <c r="Q31" s="8">
        <v>324852</v>
      </c>
      <c r="R31" s="8">
        <v>328708</v>
      </c>
      <c r="S31" s="8"/>
      <c r="T31" s="8"/>
      <c r="U31" s="8"/>
      <c r="V31" s="8"/>
      <c r="W31" s="8">
        <v>1687523</v>
      </c>
      <c r="X31" s="8">
        <v>2269047</v>
      </c>
      <c r="Y31" s="8">
        <v>-581524</v>
      </c>
      <c r="Z31" s="2">
        <v>-25.63</v>
      </c>
      <c r="AA31" s="6">
        <v>2957500</v>
      </c>
    </row>
    <row r="32" spans="1:27" ht="13.5">
      <c r="A32" s="25" t="s">
        <v>43</v>
      </c>
      <c r="B32" s="24"/>
      <c r="C32" s="6"/>
      <c r="D32" s="6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2"/>
      <c r="AA32" s="6"/>
    </row>
    <row r="33" spans="1:27" ht="13.5">
      <c r="A33" s="25" t="s">
        <v>56</v>
      </c>
      <c r="B33" s="24"/>
      <c r="C33" s="6">
        <v>14432796</v>
      </c>
      <c r="D33" s="6"/>
      <c r="E33" s="7">
        <v>32702862</v>
      </c>
      <c r="F33" s="8">
        <v>8810399</v>
      </c>
      <c r="G33" s="8">
        <v>764856</v>
      </c>
      <c r="H33" s="8">
        <v>1462044</v>
      </c>
      <c r="I33" s="8">
        <v>647466</v>
      </c>
      <c r="J33" s="8">
        <v>2874366</v>
      </c>
      <c r="K33" s="8">
        <v>695433</v>
      </c>
      <c r="L33" s="8">
        <v>961440</v>
      </c>
      <c r="M33" s="8">
        <v>1012656</v>
      </c>
      <c r="N33" s="8">
        <v>2669529</v>
      </c>
      <c r="O33" s="8">
        <v>348390</v>
      </c>
      <c r="P33" s="8">
        <v>511418</v>
      </c>
      <c r="Q33" s="8">
        <v>872254</v>
      </c>
      <c r="R33" s="8">
        <v>1732062</v>
      </c>
      <c r="S33" s="8"/>
      <c r="T33" s="8"/>
      <c r="U33" s="8"/>
      <c r="V33" s="8"/>
      <c r="W33" s="8">
        <v>7275957</v>
      </c>
      <c r="X33" s="8">
        <v>6652081</v>
      </c>
      <c r="Y33" s="8">
        <v>623876</v>
      </c>
      <c r="Z33" s="2">
        <v>9.38</v>
      </c>
      <c r="AA33" s="6">
        <v>8810399</v>
      </c>
    </row>
    <row r="34" spans="1:27" ht="13.5">
      <c r="A34" s="23" t="s">
        <v>57</v>
      </c>
      <c r="B34" s="29"/>
      <c r="C34" s="6">
        <v>5183903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186959208</v>
      </c>
      <c r="D35" s="33">
        <f>SUM(D24:D34)</f>
        <v>0</v>
      </c>
      <c r="E35" s="34">
        <f t="shared" si="1"/>
        <v>141296468</v>
      </c>
      <c r="F35" s="35">
        <f t="shared" si="1"/>
        <v>118710125</v>
      </c>
      <c r="G35" s="35">
        <f t="shared" si="1"/>
        <v>4632663</v>
      </c>
      <c r="H35" s="35">
        <f t="shared" si="1"/>
        <v>6117853</v>
      </c>
      <c r="I35" s="35">
        <f t="shared" si="1"/>
        <v>4697491</v>
      </c>
      <c r="J35" s="35">
        <f t="shared" si="1"/>
        <v>15448007</v>
      </c>
      <c r="K35" s="35">
        <f t="shared" si="1"/>
        <v>4220035</v>
      </c>
      <c r="L35" s="35">
        <f t="shared" si="1"/>
        <v>9070543</v>
      </c>
      <c r="M35" s="35">
        <f t="shared" si="1"/>
        <v>5103101</v>
      </c>
      <c r="N35" s="35">
        <f t="shared" si="1"/>
        <v>18393679</v>
      </c>
      <c r="O35" s="35">
        <f t="shared" si="1"/>
        <v>3944297</v>
      </c>
      <c r="P35" s="35">
        <f t="shared" si="1"/>
        <v>4304773</v>
      </c>
      <c r="Q35" s="35">
        <f t="shared" si="1"/>
        <v>7259243</v>
      </c>
      <c r="R35" s="35">
        <f t="shared" si="1"/>
        <v>15508313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49349999</v>
      </c>
      <c r="X35" s="35">
        <f t="shared" si="1"/>
        <v>88795233</v>
      </c>
      <c r="Y35" s="35">
        <f t="shared" si="1"/>
        <v>-39445234</v>
      </c>
      <c r="Z35" s="36">
        <f>+IF(X35&lt;&gt;0,+(Y35/X35)*100,0)</f>
        <v>-44.422693276788856</v>
      </c>
      <c r="AA35" s="33">
        <f>SUM(AA24:AA34)</f>
        <v>118710125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-73498127</v>
      </c>
      <c r="D37" s="46">
        <f>+D21-D35</f>
        <v>0</v>
      </c>
      <c r="E37" s="47">
        <f t="shared" si="2"/>
        <v>-21689787</v>
      </c>
      <c r="F37" s="48">
        <f t="shared" si="2"/>
        <v>510718</v>
      </c>
      <c r="G37" s="48">
        <f t="shared" si="2"/>
        <v>1016913</v>
      </c>
      <c r="H37" s="48">
        <f t="shared" si="2"/>
        <v>-258993</v>
      </c>
      <c r="I37" s="48">
        <f t="shared" si="2"/>
        <v>833204</v>
      </c>
      <c r="J37" s="48">
        <f t="shared" si="2"/>
        <v>1591124</v>
      </c>
      <c r="K37" s="48">
        <f t="shared" si="2"/>
        <v>711450</v>
      </c>
      <c r="L37" s="48">
        <f t="shared" si="2"/>
        <v>-4080107</v>
      </c>
      <c r="M37" s="48">
        <f t="shared" si="2"/>
        <v>-374685</v>
      </c>
      <c r="N37" s="48">
        <f t="shared" si="2"/>
        <v>-3743342</v>
      </c>
      <c r="O37" s="48">
        <f t="shared" si="2"/>
        <v>942937</v>
      </c>
      <c r="P37" s="48">
        <f t="shared" si="2"/>
        <v>513773</v>
      </c>
      <c r="Q37" s="48">
        <f t="shared" si="2"/>
        <v>-7345117</v>
      </c>
      <c r="R37" s="48">
        <f t="shared" si="2"/>
        <v>-5888407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-8040625</v>
      </c>
      <c r="X37" s="48">
        <f>IF(F21=F35,0,X21-X35)</f>
        <v>560088</v>
      </c>
      <c r="Y37" s="48">
        <f t="shared" si="2"/>
        <v>-8600713</v>
      </c>
      <c r="Z37" s="49">
        <f>+IF(X37&lt;&gt;0,+(Y37/X37)*100,0)</f>
        <v>-1535.6002985245177</v>
      </c>
      <c r="AA37" s="46">
        <f>+AA21-AA35</f>
        <v>510718</v>
      </c>
    </row>
    <row r="38" spans="1:27" ht="22.5" customHeight="1">
      <c r="A38" s="50" t="s">
        <v>60</v>
      </c>
      <c r="B38" s="29"/>
      <c r="C38" s="6">
        <v>26950029</v>
      </c>
      <c r="D38" s="6"/>
      <c r="E38" s="7">
        <v>29663000</v>
      </c>
      <c r="F38" s="8">
        <v>29663000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>
        <v>22247253</v>
      </c>
      <c r="Y38" s="8">
        <v>-22247253</v>
      </c>
      <c r="Z38" s="2">
        <v>-100</v>
      </c>
      <c r="AA38" s="6">
        <v>29663000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-46548098</v>
      </c>
      <c r="D41" s="56">
        <f>SUM(D37:D40)</f>
        <v>0</v>
      </c>
      <c r="E41" s="57">
        <f t="shared" si="3"/>
        <v>7973213</v>
      </c>
      <c r="F41" s="58">
        <f t="shared" si="3"/>
        <v>30173718</v>
      </c>
      <c r="G41" s="58">
        <f t="shared" si="3"/>
        <v>1016913</v>
      </c>
      <c r="H41" s="58">
        <f t="shared" si="3"/>
        <v>-258993</v>
      </c>
      <c r="I41" s="58">
        <f t="shared" si="3"/>
        <v>833204</v>
      </c>
      <c r="J41" s="58">
        <f t="shared" si="3"/>
        <v>1591124</v>
      </c>
      <c r="K41" s="58">
        <f t="shared" si="3"/>
        <v>711450</v>
      </c>
      <c r="L41" s="58">
        <f t="shared" si="3"/>
        <v>-4080107</v>
      </c>
      <c r="M41" s="58">
        <f t="shared" si="3"/>
        <v>-374685</v>
      </c>
      <c r="N41" s="58">
        <f t="shared" si="3"/>
        <v>-3743342</v>
      </c>
      <c r="O41" s="58">
        <f t="shared" si="3"/>
        <v>942937</v>
      </c>
      <c r="P41" s="58">
        <f t="shared" si="3"/>
        <v>513773</v>
      </c>
      <c r="Q41" s="58">
        <f t="shared" si="3"/>
        <v>-7345117</v>
      </c>
      <c r="R41" s="58">
        <f t="shared" si="3"/>
        <v>-5888407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-8040625</v>
      </c>
      <c r="X41" s="58">
        <f t="shared" si="3"/>
        <v>22807341</v>
      </c>
      <c r="Y41" s="58">
        <f t="shared" si="3"/>
        <v>-30847966</v>
      </c>
      <c r="Z41" s="59">
        <f>+IF(X41&lt;&gt;0,+(Y41/X41)*100,0)</f>
        <v>-135.25454808607458</v>
      </c>
      <c r="AA41" s="56">
        <f>SUM(AA37:AA40)</f>
        <v>30173718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-46548098</v>
      </c>
      <c r="D43" s="64">
        <f>+D41-D42</f>
        <v>0</v>
      </c>
      <c r="E43" s="65">
        <f t="shared" si="4"/>
        <v>7973213</v>
      </c>
      <c r="F43" s="66">
        <f t="shared" si="4"/>
        <v>30173718</v>
      </c>
      <c r="G43" s="66">
        <f t="shared" si="4"/>
        <v>1016913</v>
      </c>
      <c r="H43" s="66">
        <f t="shared" si="4"/>
        <v>-258993</v>
      </c>
      <c r="I43" s="66">
        <f t="shared" si="4"/>
        <v>833204</v>
      </c>
      <c r="J43" s="66">
        <f t="shared" si="4"/>
        <v>1591124</v>
      </c>
      <c r="K43" s="66">
        <f t="shared" si="4"/>
        <v>711450</v>
      </c>
      <c r="L43" s="66">
        <f t="shared" si="4"/>
        <v>-4080107</v>
      </c>
      <c r="M43" s="66">
        <f t="shared" si="4"/>
        <v>-374685</v>
      </c>
      <c r="N43" s="66">
        <f t="shared" si="4"/>
        <v>-3743342</v>
      </c>
      <c r="O43" s="66">
        <f t="shared" si="4"/>
        <v>942937</v>
      </c>
      <c r="P43" s="66">
        <f t="shared" si="4"/>
        <v>513773</v>
      </c>
      <c r="Q43" s="66">
        <f t="shared" si="4"/>
        <v>-7345117</v>
      </c>
      <c r="R43" s="66">
        <f t="shared" si="4"/>
        <v>-5888407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-8040625</v>
      </c>
      <c r="X43" s="66">
        <f t="shared" si="4"/>
        <v>22807341</v>
      </c>
      <c r="Y43" s="66">
        <f t="shared" si="4"/>
        <v>-30847966</v>
      </c>
      <c r="Z43" s="67">
        <f>+IF(X43&lt;&gt;0,+(Y43/X43)*100,0)</f>
        <v>-135.25454808607458</v>
      </c>
      <c r="AA43" s="64">
        <f>+AA41-AA42</f>
        <v>30173718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-46548098</v>
      </c>
      <c r="D45" s="56">
        <f>SUM(D43:D44)</f>
        <v>0</v>
      </c>
      <c r="E45" s="57">
        <f t="shared" si="5"/>
        <v>7973213</v>
      </c>
      <c r="F45" s="58">
        <f t="shared" si="5"/>
        <v>30173718</v>
      </c>
      <c r="G45" s="58">
        <f t="shared" si="5"/>
        <v>1016913</v>
      </c>
      <c r="H45" s="58">
        <f t="shared" si="5"/>
        <v>-258993</v>
      </c>
      <c r="I45" s="58">
        <f t="shared" si="5"/>
        <v>833204</v>
      </c>
      <c r="J45" s="58">
        <f t="shared" si="5"/>
        <v>1591124</v>
      </c>
      <c r="K45" s="58">
        <f t="shared" si="5"/>
        <v>711450</v>
      </c>
      <c r="L45" s="58">
        <f t="shared" si="5"/>
        <v>-4080107</v>
      </c>
      <c r="M45" s="58">
        <f t="shared" si="5"/>
        <v>-374685</v>
      </c>
      <c r="N45" s="58">
        <f t="shared" si="5"/>
        <v>-3743342</v>
      </c>
      <c r="O45" s="58">
        <f t="shared" si="5"/>
        <v>942937</v>
      </c>
      <c r="P45" s="58">
        <f t="shared" si="5"/>
        <v>513773</v>
      </c>
      <c r="Q45" s="58">
        <f t="shared" si="5"/>
        <v>-7345117</v>
      </c>
      <c r="R45" s="58">
        <f t="shared" si="5"/>
        <v>-5888407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-8040625</v>
      </c>
      <c r="X45" s="58">
        <f t="shared" si="5"/>
        <v>22807341</v>
      </c>
      <c r="Y45" s="58">
        <f t="shared" si="5"/>
        <v>-30847966</v>
      </c>
      <c r="Z45" s="59">
        <f>+IF(X45&lt;&gt;0,+(Y45/X45)*100,0)</f>
        <v>-135.25454808607458</v>
      </c>
      <c r="AA45" s="56">
        <f>SUM(AA43:AA44)</f>
        <v>30173718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-46548098</v>
      </c>
      <c r="D47" s="71">
        <f>SUM(D45:D46)</f>
        <v>0</v>
      </c>
      <c r="E47" s="72">
        <f t="shared" si="6"/>
        <v>7973213</v>
      </c>
      <c r="F47" s="73">
        <f t="shared" si="6"/>
        <v>30173718</v>
      </c>
      <c r="G47" s="73">
        <f t="shared" si="6"/>
        <v>1016913</v>
      </c>
      <c r="H47" s="74">
        <f t="shared" si="6"/>
        <v>-258993</v>
      </c>
      <c r="I47" s="74">
        <f t="shared" si="6"/>
        <v>833204</v>
      </c>
      <c r="J47" s="74">
        <f t="shared" si="6"/>
        <v>1591124</v>
      </c>
      <c r="K47" s="74">
        <f t="shared" si="6"/>
        <v>711450</v>
      </c>
      <c r="L47" s="74">
        <f t="shared" si="6"/>
        <v>-4080107</v>
      </c>
      <c r="M47" s="73">
        <f t="shared" si="6"/>
        <v>-374685</v>
      </c>
      <c r="N47" s="73">
        <f t="shared" si="6"/>
        <v>-3743342</v>
      </c>
      <c r="O47" s="74">
        <f t="shared" si="6"/>
        <v>942937</v>
      </c>
      <c r="P47" s="74">
        <f t="shared" si="6"/>
        <v>513773</v>
      </c>
      <c r="Q47" s="74">
        <f t="shared" si="6"/>
        <v>-7345117</v>
      </c>
      <c r="R47" s="74">
        <f t="shared" si="6"/>
        <v>-5888407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-8040625</v>
      </c>
      <c r="X47" s="74">
        <f t="shared" si="6"/>
        <v>22807341</v>
      </c>
      <c r="Y47" s="74">
        <f t="shared" si="6"/>
        <v>-30847966</v>
      </c>
      <c r="Z47" s="75">
        <f>+IF(X47&lt;&gt;0,+(Y47/X47)*100,0)</f>
        <v>-135.25454808607458</v>
      </c>
      <c r="AA47" s="76">
        <f>SUM(AA45:AA46)</f>
        <v>30173718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98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101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/>
      <c r="D5" s="6"/>
      <c r="E5" s="7">
        <v>27175849</v>
      </c>
      <c r="F5" s="8">
        <v>25450758</v>
      </c>
      <c r="G5" s="8">
        <v>3432077</v>
      </c>
      <c r="H5" s="8">
        <v>2380827</v>
      </c>
      <c r="I5" s="8">
        <v>2261962</v>
      </c>
      <c r="J5" s="8">
        <v>8074866</v>
      </c>
      <c r="K5" s="8">
        <v>22899</v>
      </c>
      <c r="L5" s="8">
        <v>4533888</v>
      </c>
      <c r="M5" s="8">
        <v>2265637</v>
      </c>
      <c r="N5" s="8">
        <v>6822424</v>
      </c>
      <c r="O5" s="8">
        <v>2252513</v>
      </c>
      <c r="P5" s="8">
        <v>1905685</v>
      </c>
      <c r="Q5" s="8">
        <v>2284859</v>
      </c>
      <c r="R5" s="8">
        <v>6443057</v>
      </c>
      <c r="S5" s="8"/>
      <c r="T5" s="8"/>
      <c r="U5" s="8"/>
      <c r="V5" s="8"/>
      <c r="W5" s="8">
        <v>21340347</v>
      </c>
      <c r="X5" s="8">
        <v>19729314</v>
      </c>
      <c r="Y5" s="8">
        <v>1611033</v>
      </c>
      <c r="Z5" s="2">
        <v>8.17</v>
      </c>
      <c r="AA5" s="6">
        <v>25450758</v>
      </c>
    </row>
    <row r="6" spans="1:27" ht="13.5">
      <c r="A6" s="23" t="s">
        <v>32</v>
      </c>
      <c r="B6" s="24"/>
      <c r="C6" s="6"/>
      <c r="D6" s="6"/>
      <c r="E6" s="7">
        <v>84572299</v>
      </c>
      <c r="F6" s="8">
        <v>92801967</v>
      </c>
      <c r="G6" s="8">
        <v>7867181</v>
      </c>
      <c r="H6" s="8">
        <v>9165504</v>
      </c>
      <c r="I6" s="8">
        <v>6306036</v>
      </c>
      <c r="J6" s="8">
        <v>23338721</v>
      </c>
      <c r="K6" s="8">
        <v>1847694</v>
      </c>
      <c r="L6" s="8">
        <v>11994901</v>
      </c>
      <c r="M6" s="8">
        <v>5597263</v>
      </c>
      <c r="N6" s="8">
        <v>19439858</v>
      </c>
      <c r="O6" s="8">
        <v>8575441</v>
      </c>
      <c r="P6" s="8">
        <v>6166965</v>
      </c>
      <c r="Q6" s="8">
        <v>5603923</v>
      </c>
      <c r="R6" s="8">
        <v>20346329</v>
      </c>
      <c r="S6" s="8"/>
      <c r="T6" s="8"/>
      <c r="U6" s="8"/>
      <c r="V6" s="8"/>
      <c r="W6" s="8">
        <v>63124908</v>
      </c>
      <c r="X6" s="8">
        <v>68954724</v>
      </c>
      <c r="Y6" s="8">
        <v>-5829816</v>
      </c>
      <c r="Z6" s="2">
        <v>-8.45</v>
      </c>
      <c r="AA6" s="6">
        <v>92801967</v>
      </c>
    </row>
    <row r="7" spans="1:27" ht="13.5">
      <c r="A7" s="25" t="s">
        <v>33</v>
      </c>
      <c r="B7" s="24"/>
      <c r="C7" s="6"/>
      <c r="D7" s="6"/>
      <c r="E7" s="7">
        <v>41435459</v>
      </c>
      <c r="F7" s="8">
        <v>43809989</v>
      </c>
      <c r="G7" s="8">
        <v>3209327</v>
      </c>
      <c r="H7" s="8">
        <v>3172176</v>
      </c>
      <c r="I7" s="8">
        <v>3451087</v>
      </c>
      <c r="J7" s="8">
        <v>9832590</v>
      </c>
      <c r="K7" s="8">
        <v>-117800</v>
      </c>
      <c r="L7" s="8">
        <v>2865962</v>
      </c>
      <c r="M7" s="8">
        <v>3311475</v>
      </c>
      <c r="N7" s="8">
        <v>6059637</v>
      </c>
      <c r="O7" s="8">
        <v>4533284</v>
      </c>
      <c r="P7" s="8">
        <v>3144269</v>
      </c>
      <c r="Q7" s="8">
        <v>3041049</v>
      </c>
      <c r="R7" s="8">
        <v>10718602</v>
      </c>
      <c r="S7" s="8"/>
      <c r="T7" s="8"/>
      <c r="U7" s="8"/>
      <c r="V7" s="8"/>
      <c r="W7" s="8">
        <v>26610829</v>
      </c>
      <c r="X7" s="8">
        <v>32857488</v>
      </c>
      <c r="Y7" s="8">
        <v>-6246659</v>
      </c>
      <c r="Z7" s="2">
        <v>-19.01</v>
      </c>
      <c r="AA7" s="6">
        <v>43809989</v>
      </c>
    </row>
    <row r="8" spans="1:27" ht="13.5">
      <c r="A8" s="25" t="s">
        <v>34</v>
      </c>
      <c r="B8" s="24"/>
      <c r="C8" s="6"/>
      <c r="D8" s="6"/>
      <c r="E8" s="7">
        <v>13711397</v>
      </c>
      <c r="F8" s="8">
        <v>19839691</v>
      </c>
      <c r="G8" s="8">
        <v>1328702</v>
      </c>
      <c r="H8" s="8">
        <v>1328307</v>
      </c>
      <c r="I8" s="8">
        <v>1324742</v>
      </c>
      <c r="J8" s="8">
        <v>3981751</v>
      </c>
      <c r="K8" s="8">
        <v>-95665</v>
      </c>
      <c r="L8" s="8">
        <v>2554872</v>
      </c>
      <c r="M8" s="8">
        <v>1282771</v>
      </c>
      <c r="N8" s="8">
        <v>3741978</v>
      </c>
      <c r="O8" s="8">
        <v>1283771</v>
      </c>
      <c r="P8" s="8">
        <v>1280726</v>
      </c>
      <c r="Q8" s="8">
        <v>1279466</v>
      </c>
      <c r="R8" s="8">
        <v>3843963</v>
      </c>
      <c r="S8" s="8"/>
      <c r="T8" s="8"/>
      <c r="U8" s="8"/>
      <c r="V8" s="8"/>
      <c r="W8" s="8">
        <v>11567692</v>
      </c>
      <c r="X8" s="8">
        <v>14879772</v>
      </c>
      <c r="Y8" s="8">
        <v>-3312080</v>
      </c>
      <c r="Z8" s="2">
        <v>-22.26</v>
      </c>
      <c r="AA8" s="6">
        <v>19839691</v>
      </c>
    </row>
    <row r="9" spans="1:27" ht="13.5">
      <c r="A9" s="25" t="s">
        <v>35</v>
      </c>
      <c r="B9" s="24"/>
      <c r="C9" s="6"/>
      <c r="D9" s="6"/>
      <c r="E9" s="7">
        <v>8193498</v>
      </c>
      <c r="F9" s="8">
        <v>19739772</v>
      </c>
      <c r="G9" s="8">
        <v>893307</v>
      </c>
      <c r="H9" s="8">
        <v>892334</v>
      </c>
      <c r="I9" s="8">
        <v>890885</v>
      </c>
      <c r="J9" s="8">
        <v>2676526</v>
      </c>
      <c r="K9" s="8">
        <v>-1173</v>
      </c>
      <c r="L9" s="8">
        <v>1762567</v>
      </c>
      <c r="M9" s="8">
        <v>885213</v>
      </c>
      <c r="N9" s="8">
        <v>2646607</v>
      </c>
      <c r="O9" s="8">
        <v>885351</v>
      </c>
      <c r="P9" s="8">
        <v>883695</v>
      </c>
      <c r="Q9" s="8">
        <v>881412</v>
      </c>
      <c r="R9" s="8">
        <v>2650458</v>
      </c>
      <c r="S9" s="8"/>
      <c r="T9" s="8"/>
      <c r="U9" s="8"/>
      <c r="V9" s="8"/>
      <c r="W9" s="8">
        <v>7973591</v>
      </c>
      <c r="X9" s="8">
        <v>14030637</v>
      </c>
      <c r="Y9" s="8">
        <v>-6057046</v>
      </c>
      <c r="Z9" s="2">
        <v>-43.17</v>
      </c>
      <c r="AA9" s="6">
        <v>19739772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/>
      <c r="D11" s="6"/>
      <c r="E11" s="7">
        <v>753500</v>
      </c>
      <c r="F11" s="8">
        <v>843000</v>
      </c>
      <c r="G11" s="8">
        <v>9075</v>
      </c>
      <c r="H11" s="8">
        <v>9616</v>
      </c>
      <c r="I11" s="8">
        <v>10156</v>
      </c>
      <c r="J11" s="8">
        <v>28847</v>
      </c>
      <c r="K11" s="8"/>
      <c r="L11" s="8">
        <v>18514</v>
      </c>
      <c r="M11" s="8">
        <v>9257</v>
      </c>
      <c r="N11" s="8">
        <v>27771</v>
      </c>
      <c r="O11" s="8">
        <v>9257</v>
      </c>
      <c r="P11" s="8">
        <v>9257</v>
      </c>
      <c r="Q11" s="8">
        <v>9257</v>
      </c>
      <c r="R11" s="8">
        <v>27771</v>
      </c>
      <c r="S11" s="8"/>
      <c r="T11" s="8"/>
      <c r="U11" s="8"/>
      <c r="V11" s="8"/>
      <c r="W11" s="8">
        <v>84389</v>
      </c>
      <c r="X11" s="8">
        <v>609876</v>
      </c>
      <c r="Y11" s="8">
        <v>-525487</v>
      </c>
      <c r="Z11" s="2">
        <v>-86.16</v>
      </c>
      <c r="AA11" s="6">
        <v>843000</v>
      </c>
    </row>
    <row r="12" spans="1:27" ht="13.5">
      <c r="A12" s="25" t="s">
        <v>37</v>
      </c>
      <c r="B12" s="29"/>
      <c r="C12" s="6"/>
      <c r="D12" s="6"/>
      <c r="E12" s="7">
        <v>3080000</v>
      </c>
      <c r="F12" s="8">
        <v>1300000</v>
      </c>
      <c r="G12" s="8">
        <v>157623</v>
      </c>
      <c r="H12" s="8">
        <v>262298</v>
      </c>
      <c r="I12" s="8">
        <v>231192</v>
      </c>
      <c r="J12" s="8">
        <v>651113</v>
      </c>
      <c r="K12" s="8">
        <v>215300</v>
      </c>
      <c r="L12" s="8">
        <v>112020</v>
      </c>
      <c r="M12" s="8">
        <v>63884</v>
      </c>
      <c r="N12" s="8">
        <v>391204</v>
      </c>
      <c r="O12" s="8">
        <v>96515</v>
      </c>
      <c r="P12" s="8">
        <v>81373</v>
      </c>
      <c r="Q12" s="8">
        <v>81069</v>
      </c>
      <c r="R12" s="8">
        <v>258957</v>
      </c>
      <c r="S12" s="8"/>
      <c r="T12" s="8"/>
      <c r="U12" s="8"/>
      <c r="V12" s="8"/>
      <c r="W12" s="8">
        <v>1301274</v>
      </c>
      <c r="X12" s="8">
        <v>1420002</v>
      </c>
      <c r="Y12" s="8">
        <v>-118728</v>
      </c>
      <c r="Z12" s="2">
        <v>-8.36</v>
      </c>
      <c r="AA12" s="6">
        <v>1300000</v>
      </c>
    </row>
    <row r="13" spans="1:27" ht="13.5">
      <c r="A13" s="23" t="s">
        <v>38</v>
      </c>
      <c r="B13" s="29"/>
      <c r="C13" s="6"/>
      <c r="D13" s="6"/>
      <c r="E13" s="7">
        <v>32883020</v>
      </c>
      <c r="F13" s="8">
        <v>32883020</v>
      </c>
      <c r="G13" s="8">
        <v>3252093</v>
      </c>
      <c r="H13" s="8">
        <v>3319263</v>
      </c>
      <c r="I13" s="8">
        <v>3347110</v>
      </c>
      <c r="J13" s="8">
        <v>9918466</v>
      </c>
      <c r="K13" s="8">
        <v>3434017</v>
      </c>
      <c r="L13" s="8">
        <v>3474729</v>
      </c>
      <c r="M13" s="8">
        <v>3483214</v>
      </c>
      <c r="N13" s="8">
        <v>10391960</v>
      </c>
      <c r="O13" s="8">
        <v>3454618</v>
      </c>
      <c r="P13" s="8">
        <v>3529397</v>
      </c>
      <c r="Q13" s="8">
        <v>3545700</v>
      </c>
      <c r="R13" s="8">
        <v>10529715</v>
      </c>
      <c r="S13" s="8"/>
      <c r="T13" s="8"/>
      <c r="U13" s="8"/>
      <c r="V13" s="8"/>
      <c r="W13" s="8">
        <v>30840141</v>
      </c>
      <c r="X13" s="8">
        <v>24662268</v>
      </c>
      <c r="Y13" s="8">
        <v>6177873</v>
      </c>
      <c r="Z13" s="2">
        <v>25.05</v>
      </c>
      <c r="AA13" s="6">
        <v>32883020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/>
      <c r="D15" s="6"/>
      <c r="E15" s="7">
        <v>973500</v>
      </c>
      <c r="F15" s="8">
        <v>973500</v>
      </c>
      <c r="G15" s="8">
        <v>3693</v>
      </c>
      <c r="H15" s="8">
        <v>20885</v>
      </c>
      <c r="I15" s="8">
        <v>19473</v>
      </c>
      <c r="J15" s="8">
        <v>44051</v>
      </c>
      <c r="K15" s="8">
        <v>2321</v>
      </c>
      <c r="L15" s="8">
        <v>18633</v>
      </c>
      <c r="M15" s="8">
        <v>874</v>
      </c>
      <c r="N15" s="8">
        <v>21828</v>
      </c>
      <c r="O15" s="8">
        <v>23658</v>
      </c>
      <c r="P15" s="8">
        <v>27299</v>
      </c>
      <c r="Q15" s="8">
        <v>13321</v>
      </c>
      <c r="R15" s="8">
        <v>64278</v>
      </c>
      <c r="S15" s="8"/>
      <c r="T15" s="8"/>
      <c r="U15" s="8"/>
      <c r="V15" s="8"/>
      <c r="W15" s="8">
        <v>130157</v>
      </c>
      <c r="X15" s="8">
        <v>730116</v>
      </c>
      <c r="Y15" s="8">
        <v>-599959</v>
      </c>
      <c r="Z15" s="2">
        <v>-82.17</v>
      </c>
      <c r="AA15" s="6">
        <v>973500</v>
      </c>
    </row>
    <row r="16" spans="1:27" ht="13.5">
      <c r="A16" s="23" t="s">
        <v>41</v>
      </c>
      <c r="B16" s="29"/>
      <c r="C16" s="6"/>
      <c r="D16" s="6"/>
      <c r="E16" s="7">
        <v>5903700</v>
      </c>
      <c r="F16" s="8">
        <v>5903700</v>
      </c>
      <c r="G16" s="8">
        <v>121914</v>
      </c>
      <c r="H16" s="8">
        <v>158400</v>
      </c>
      <c r="I16" s="8">
        <v>2649</v>
      </c>
      <c r="J16" s="8">
        <v>282963</v>
      </c>
      <c r="K16" s="8">
        <v>188836</v>
      </c>
      <c r="L16" s="8">
        <v>334738</v>
      </c>
      <c r="M16" s="8">
        <v>39363</v>
      </c>
      <c r="N16" s="8">
        <v>562937</v>
      </c>
      <c r="O16" s="8">
        <v>89781</v>
      </c>
      <c r="P16" s="8">
        <v>105753</v>
      </c>
      <c r="Q16" s="8">
        <v>43880</v>
      </c>
      <c r="R16" s="8">
        <v>239414</v>
      </c>
      <c r="S16" s="8"/>
      <c r="T16" s="8"/>
      <c r="U16" s="8"/>
      <c r="V16" s="8"/>
      <c r="W16" s="8">
        <v>1085314</v>
      </c>
      <c r="X16" s="8">
        <v>4427775</v>
      </c>
      <c r="Y16" s="8">
        <v>-3342461</v>
      </c>
      <c r="Z16" s="2">
        <v>-75.49</v>
      </c>
      <c r="AA16" s="6">
        <v>5903700</v>
      </c>
    </row>
    <row r="17" spans="1:27" ht="13.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3.5">
      <c r="A18" s="23" t="s">
        <v>43</v>
      </c>
      <c r="B18" s="29"/>
      <c r="C18" s="6"/>
      <c r="D18" s="6"/>
      <c r="E18" s="7">
        <v>134303900</v>
      </c>
      <c r="F18" s="8">
        <v>134303900</v>
      </c>
      <c r="G18" s="8">
        <v>54167000</v>
      </c>
      <c r="H18" s="8">
        <v>2680000</v>
      </c>
      <c r="I18" s="8"/>
      <c r="J18" s="8">
        <v>56847000</v>
      </c>
      <c r="K18" s="8"/>
      <c r="L18" s="8"/>
      <c r="M18" s="8"/>
      <c r="N18" s="8"/>
      <c r="O18" s="8"/>
      <c r="P18" s="8">
        <v>434500</v>
      </c>
      <c r="Q18" s="8">
        <v>57999000</v>
      </c>
      <c r="R18" s="8">
        <v>58433500</v>
      </c>
      <c r="S18" s="8"/>
      <c r="T18" s="8"/>
      <c r="U18" s="8"/>
      <c r="V18" s="8"/>
      <c r="W18" s="8">
        <v>115280500</v>
      </c>
      <c r="X18" s="8">
        <v>97351567</v>
      </c>
      <c r="Y18" s="8">
        <v>17928933</v>
      </c>
      <c r="Z18" s="2">
        <v>18.42</v>
      </c>
      <c r="AA18" s="6">
        <v>134303900</v>
      </c>
    </row>
    <row r="19" spans="1:27" ht="13.5">
      <c r="A19" s="23" t="s">
        <v>44</v>
      </c>
      <c r="B19" s="29"/>
      <c r="C19" s="6"/>
      <c r="D19" s="6"/>
      <c r="E19" s="7">
        <v>4979918</v>
      </c>
      <c r="F19" s="26">
        <v>4979918</v>
      </c>
      <c r="G19" s="26">
        <v>66402</v>
      </c>
      <c r="H19" s="26">
        <v>186260</v>
      </c>
      <c r="I19" s="26">
        <v>112131</v>
      </c>
      <c r="J19" s="26">
        <v>364793</v>
      </c>
      <c r="K19" s="26">
        <v>11016</v>
      </c>
      <c r="L19" s="26">
        <v>1206317</v>
      </c>
      <c r="M19" s="26">
        <v>92186</v>
      </c>
      <c r="N19" s="26">
        <v>1309519</v>
      </c>
      <c r="O19" s="26">
        <v>176270</v>
      </c>
      <c r="P19" s="26">
        <v>137059</v>
      </c>
      <c r="Q19" s="26">
        <v>82545</v>
      </c>
      <c r="R19" s="26">
        <v>395874</v>
      </c>
      <c r="S19" s="26"/>
      <c r="T19" s="26"/>
      <c r="U19" s="26"/>
      <c r="V19" s="26"/>
      <c r="W19" s="26">
        <v>2070186</v>
      </c>
      <c r="X19" s="26">
        <v>3734928</v>
      </c>
      <c r="Y19" s="26">
        <v>-1664742</v>
      </c>
      <c r="Z19" s="27">
        <v>-44.57</v>
      </c>
      <c r="AA19" s="28">
        <v>4979918</v>
      </c>
    </row>
    <row r="20" spans="1:27" ht="13.5">
      <c r="A20" s="23" t="s">
        <v>45</v>
      </c>
      <c r="B20" s="29"/>
      <c r="C20" s="6"/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0</v>
      </c>
      <c r="D21" s="33">
        <f t="shared" si="0"/>
        <v>0</v>
      </c>
      <c r="E21" s="34">
        <f t="shared" si="0"/>
        <v>357966040</v>
      </c>
      <c r="F21" s="35">
        <f t="shared" si="0"/>
        <v>382829215</v>
      </c>
      <c r="G21" s="35">
        <f t="shared" si="0"/>
        <v>74508394</v>
      </c>
      <c r="H21" s="35">
        <f t="shared" si="0"/>
        <v>23575870</v>
      </c>
      <c r="I21" s="35">
        <f t="shared" si="0"/>
        <v>17957423</v>
      </c>
      <c r="J21" s="35">
        <f t="shared" si="0"/>
        <v>116041687</v>
      </c>
      <c r="K21" s="35">
        <f t="shared" si="0"/>
        <v>5507445</v>
      </c>
      <c r="L21" s="35">
        <f t="shared" si="0"/>
        <v>28877141</v>
      </c>
      <c r="M21" s="35">
        <f t="shared" si="0"/>
        <v>17031137</v>
      </c>
      <c r="N21" s="35">
        <f t="shared" si="0"/>
        <v>51415723</v>
      </c>
      <c r="O21" s="35">
        <f t="shared" si="0"/>
        <v>21380459</v>
      </c>
      <c r="P21" s="35">
        <f t="shared" si="0"/>
        <v>17705978</v>
      </c>
      <c r="Q21" s="35">
        <f t="shared" si="0"/>
        <v>74865481</v>
      </c>
      <c r="R21" s="35">
        <f t="shared" si="0"/>
        <v>113951918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281409328</v>
      </c>
      <c r="X21" s="35">
        <f t="shared" si="0"/>
        <v>283388467</v>
      </c>
      <c r="Y21" s="35">
        <f t="shared" si="0"/>
        <v>-1979139</v>
      </c>
      <c r="Z21" s="36">
        <f>+IF(X21&lt;&gt;0,+(Y21/X21)*100,0)</f>
        <v>-0.6983837489759243</v>
      </c>
      <c r="AA21" s="33">
        <f>SUM(AA5:AA20)</f>
        <v>382829215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/>
      <c r="D24" s="6"/>
      <c r="E24" s="7">
        <v>106514201</v>
      </c>
      <c r="F24" s="8">
        <v>91514200</v>
      </c>
      <c r="G24" s="8">
        <v>6916460</v>
      </c>
      <c r="H24" s="8">
        <v>6761026</v>
      </c>
      <c r="I24" s="8">
        <v>6918588</v>
      </c>
      <c r="J24" s="8">
        <v>20596074</v>
      </c>
      <c r="K24" s="8">
        <v>7159421</v>
      </c>
      <c r="L24" s="8">
        <v>6947619</v>
      </c>
      <c r="M24" s="8">
        <v>6939034</v>
      </c>
      <c r="N24" s="8">
        <v>21046074</v>
      </c>
      <c r="O24" s="8">
        <v>7210431</v>
      </c>
      <c r="P24" s="8">
        <v>6882710</v>
      </c>
      <c r="Q24" s="8">
        <v>7148388</v>
      </c>
      <c r="R24" s="8">
        <v>21241529</v>
      </c>
      <c r="S24" s="8"/>
      <c r="T24" s="8"/>
      <c r="U24" s="8"/>
      <c r="V24" s="8"/>
      <c r="W24" s="8">
        <v>62883677</v>
      </c>
      <c r="X24" s="8">
        <v>69885747</v>
      </c>
      <c r="Y24" s="8">
        <v>-7002070</v>
      </c>
      <c r="Z24" s="2">
        <v>-10.02</v>
      </c>
      <c r="AA24" s="6">
        <v>91514200</v>
      </c>
    </row>
    <row r="25" spans="1:27" ht="13.5">
      <c r="A25" s="25" t="s">
        <v>49</v>
      </c>
      <c r="B25" s="24"/>
      <c r="C25" s="6"/>
      <c r="D25" s="6"/>
      <c r="E25" s="7">
        <v>7286498</v>
      </c>
      <c r="F25" s="8">
        <v>7286498</v>
      </c>
      <c r="G25" s="8">
        <v>511124</v>
      </c>
      <c r="H25" s="8">
        <v>519574</v>
      </c>
      <c r="I25" s="8">
        <v>548423</v>
      </c>
      <c r="J25" s="8">
        <v>1579121</v>
      </c>
      <c r="K25" s="8">
        <v>588004</v>
      </c>
      <c r="L25" s="8">
        <v>490798</v>
      </c>
      <c r="M25" s="8">
        <v>500996</v>
      </c>
      <c r="N25" s="8">
        <v>1579798</v>
      </c>
      <c r="O25" s="8">
        <v>520498</v>
      </c>
      <c r="P25" s="8">
        <v>631816</v>
      </c>
      <c r="Q25" s="8">
        <v>569192</v>
      </c>
      <c r="R25" s="8">
        <v>1721506</v>
      </c>
      <c r="S25" s="8"/>
      <c r="T25" s="8"/>
      <c r="U25" s="8"/>
      <c r="V25" s="8"/>
      <c r="W25" s="8">
        <v>4880425</v>
      </c>
      <c r="X25" s="8">
        <v>5464890</v>
      </c>
      <c r="Y25" s="8">
        <v>-584465</v>
      </c>
      <c r="Z25" s="2">
        <v>-10.69</v>
      </c>
      <c r="AA25" s="6">
        <v>7286498</v>
      </c>
    </row>
    <row r="26" spans="1:27" ht="13.5">
      <c r="A26" s="25" t="s">
        <v>50</v>
      </c>
      <c r="B26" s="24"/>
      <c r="C26" s="6"/>
      <c r="D26" s="6"/>
      <c r="E26" s="7">
        <v>28077764</v>
      </c>
      <c r="F26" s="8">
        <v>50378882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29869089</v>
      </c>
      <c r="Y26" s="8">
        <v>-29869089</v>
      </c>
      <c r="Z26" s="2">
        <v>-100</v>
      </c>
      <c r="AA26" s="6">
        <v>50378882</v>
      </c>
    </row>
    <row r="27" spans="1:27" ht="13.5">
      <c r="A27" s="25" t="s">
        <v>51</v>
      </c>
      <c r="B27" s="24"/>
      <c r="C27" s="6"/>
      <c r="D27" s="6"/>
      <c r="E27" s="7">
        <v>14528412</v>
      </c>
      <c r="F27" s="8">
        <v>14528412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>
        <v>10896300</v>
      </c>
      <c r="Y27" s="8">
        <v>-10896300</v>
      </c>
      <c r="Z27" s="2">
        <v>-100</v>
      </c>
      <c r="AA27" s="6">
        <v>14528412</v>
      </c>
    </row>
    <row r="28" spans="1:27" ht="13.5">
      <c r="A28" s="25" t="s">
        <v>52</v>
      </c>
      <c r="B28" s="24"/>
      <c r="C28" s="6"/>
      <c r="D28" s="6"/>
      <c r="E28" s="7">
        <v>150000</v>
      </c>
      <c r="F28" s="8">
        <v>150000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>
        <v>112500</v>
      </c>
      <c r="Y28" s="8">
        <v>-112500</v>
      </c>
      <c r="Z28" s="2">
        <v>-100</v>
      </c>
      <c r="AA28" s="6">
        <v>150000</v>
      </c>
    </row>
    <row r="29" spans="1:27" ht="13.5">
      <c r="A29" s="25" t="s">
        <v>53</v>
      </c>
      <c r="B29" s="24"/>
      <c r="C29" s="6"/>
      <c r="D29" s="6"/>
      <c r="E29" s="7">
        <v>70570697</v>
      </c>
      <c r="F29" s="8">
        <v>140000000</v>
      </c>
      <c r="G29" s="8"/>
      <c r="H29" s="8">
        <v>4347826</v>
      </c>
      <c r="I29" s="8">
        <v>3701632</v>
      </c>
      <c r="J29" s="8">
        <v>8049458</v>
      </c>
      <c r="K29" s="8">
        <v>9515378</v>
      </c>
      <c r="L29" s="8">
        <v>38865340</v>
      </c>
      <c r="M29" s="8">
        <v>34393710</v>
      </c>
      <c r="N29" s="8">
        <v>82774428</v>
      </c>
      <c r="O29" s="8">
        <v>4115127</v>
      </c>
      <c r="P29" s="8">
        <v>111936382</v>
      </c>
      <c r="Q29" s="8">
        <v>6614689</v>
      </c>
      <c r="R29" s="8">
        <v>122666198</v>
      </c>
      <c r="S29" s="8"/>
      <c r="T29" s="8"/>
      <c r="U29" s="8"/>
      <c r="V29" s="8"/>
      <c r="W29" s="8">
        <v>213490084</v>
      </c>
      <c r="X29" s="8">
        <v>100880883</v>
      </c>
      <c r="Y29" s="8">
        <v>112609201</v>
      </c>
      <c r="Z29" s="2">
        <v>111.63</v>
      </c>
      <c r="AA29" s="6">
        <v>140000000</v>
      </c>
    </row>
    <row r="30" spans="1:27" ht="13.5">
      <c r="A30" s="25" t="s">
        <v>54</v>
      </c>
      <c r="B30" s="24"/>
      <c r="C30" s="6"/>
      <c r="D30" s="6"/>
      <c r="E30" s="7">
        <v>12056949</v>
      </c>
      <c r="F30" s="8">
        <v>13574231</v>
      </c>
      <c r="G30" s="8">
        <v>7897</v>
      </c>
      <c r="H30" s="8">
        <v>56886</v>
      </c>
      <c r="I30" s="8">
        <v>87810</v>
      </c>
      <c r="J30" s="8">
        <v>152593</v>
      </c>
      <c r="K30" s="8">
        <v>344411</v>
      </c>
      <c r="L30" s="8">
        <v>379077</v>
      </c>
      <c r="M30" s="8">
        <v>337018</v>
      </c>
      <c r="N30" s="8">
        <v>1060506</v>
      </c>
      <c r="O30" s="8">
        <v>1266391</v>
      </c>
      <c r="P30" s="8">
        <v>172597</v>
      </c>
      <c r="Q30" s="8">
        <v>122099</v>
      </c>
      <c r="R30" s="8">
        <v>1561087</v>
      </c>
      <c r="S30" s="8"/>
      <c r="T30" s="8"/>
      <c r="U30" s="8"/>
      <c r="V30" s="8"/>
      <c r="W30" s="8">
        <v>2774186</v>
      </c>
      <c r="X30" s="8">
        <v>10830720</v>
      </c>
      <c r="Y30" s="8">
        <v>-8056534</v>
      </c>
      <c r="Z30" s="2">
        <v>-74.39</v>
      </c>
      <c r="AA30" s="6">
        <v>13574231</v>
      </c>
    </row>
    <row r="31" spans="1:27" ht="13.5">
      <c r="A31" s="25" t="s">
        <v>55</v>
      </c>
      <c r="B31" s="24"/>
      <c r="C31" s="6"/>
      <c r="D31" s="6"/>
      <c r="E31" s="7">
        <v>16122593</v>
      </c>
      <c r="F31" s="8">
        <v>13122593</v>
      </c>
      <c r="G31" s="8">
        <v>275500</v>
      </c>
      <c r="H31" s="8">
        <v>288765</v>
      </c>
      <c r="I31" s="8">
        <v>275500</v>
      </c>
      <c r="J31" s="8">
        <v>839765</v>
      </c>
      <c r="K31" s="8">
        <v>1071177</v>
      </c>
      <c r="L31" s="8">
        <v>661742</v>
      </c>
      <c r="M31" s="8">
        <v>1115682</v>
      </c>
      <c r="N31" s="8">
        <v>2848601</v>
      </c>
      <c r="O31" s="8">
        <v>620346</v>
      </c>
      <c r="P31" s="8">
        <v>1713092</v>
      </c>
      <c r="Q31" s="8">
        <v>3252667</v>
      </c>
      <c r="R31" s="8">
        <v>5586105</v>
      </c>
      <c r="S31" s="8"/>
      <c r="T31" s="8"/>
      <c r="U31" s="8"/>
      <c r="V31" s="8"/>
      <c r="W31" s="8">
        <v>9274471</v>
      </c>
      <c r="X31" s="8">
        <v>9841941</v>
      </c>
      <c r="Y31" s="8">
        <v>-567470</v>
      </c>
      <c r="Z31" s="2">
        <v>-5.77</v>
      </c>
      <c r="AA31" s="6">
        <v>13122593</v>
      </c>
    </row>
    <row r="32" spans="1:27" ht="13.5">
      <c r="A32" s="25" t="s">
        <v>43</v>
      </c>
      <c r="B32" s="24"/>
      <c r="C32" s="6"/>
      <c r="D32" s="6"/>
      <c r="E32" s="7">
        <v>1094897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2"/>
      <c r="AA32" s="6"/>
    </row>
    <row r="33" spans="1:27" ht="13.5">
      <c r="A33" s="25" t="s">
        <v>56</v>
      </c>
      <c r="B33" s="24"/>
      <c r="C33" s="6"/>
      <c r="D33" s="6"/>
      <c r="E33" s="7">
        <v>14445254</v>
      </c>
      <c r="F33" s="8">
        <v>15540254</v>
      </c>
      <c r="G33" s="8">
        <v>267035</v>
      </c>
      <c r="H33" s="8">
        <v>251272</v>
      </c>
      <c r="I33" s="8">
        <v>417574</v>
      </c>
      <c r="J33" s="8">
        <v>935881</v>
      </c>
      <c r="K33" s="8">
        <v>622534</v>
      </c>
      <c r="L33" s="8">
        <v>522698</v>
      </c>
      <c r="M33" s="8">
        <v>331914</v>
      </c>
      <c r="N33" s="8">
        <v>1477146</v>
      </c>
      <c r="O33" s="8">
        <v>779696</v>
      </c>
      <c r="P33" s="8">
        <v>1922896</v>
      </c>
      <c r="Q33" s="8">
        <v>501638</v>
      </c>
      <c r="R33" s="8">
        <v>3204230</v>
      </c>
      <c r="S33" s="8"/>
      <c r="T33" s="8"/>
      <c r="U33" s="8"/>
      <c r="V33" s="8"/>
      <c r="W33" s="8">
        <v>5617257</v>
      </c>
      <c r="X33" s="8">
        <v>11381511</v>
      </c>
      <c r="Y33" s="8">
        <v>-5764254</v>
      </c>
      <c r="Z33" s="2">
        <v>-50.65</v>
      </c>
      <c r="AA33" s="6">
        <v>15540254</v>
      </c>
    </row>
    <row r="34" spans="1:27" ht="13.5">
      <c r="A34" s="23" t="s">
        <v>57</v>
      </c>
      <c r="B34" s="29"/>
      <c r="C34" s="6"/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0</v>
      </c>
      <c r="D35" s="33">
        <f>SUM(D24:D34)</f>
        <v>0</v>
      </c>
      <c r="E35" s="34">
        <f t="shared" si="1"/>
        <v>270847265</v>
      </c>
      <c r="F35" s="35">
        <f t="shared" si="1"/>
        <v>346095070</v>
      </c>
      <c r="G35" s="35">
        <f t="shared" si="1"/>
        <v>7978016</v>
      </c>
      <c r="H35" s="35">
        <f t="shared" si="1"/>
        <v>12225349</v>
      </c>
      <c r="I35" s="35">
        <f t="shared" si="1"/>
        <v>11949527</v>
      </c>
      <c r="J35" s="35">
        <f t="shared" si="1"/>
        <v>32152892</v>
      </c>
      <c r="K35" s="35">
        <f t="shared" si="1"/>
        <v>19300925</v>
      </c>
      <c r="L35" s="35">
        <f t="shared" si="1"/>
        <v>47867274</v>
      </c>
      <c r="M35" s="35">
        <f t="shared" si="1"/>
        <v>43618354</v>
      </c>
      <c r="N35" s="35">
        <f t="shared" si="1"/>
        <v>110786553</v>
      </c>
      <c r="O35" s="35">
        <f t="shared" si="1"/>
        <v>14512489</v>
      </c>
      <c r="P35" s="35">
        <f t="shared" si="1"/>
        <v>123259493</v>
      </c>
      <c r="Q35" s="35">
        <f t="shared" si="1"/>
        <v>18208673</v>
      </c>
      <c r="R35" s="35">
        <f t="shared" si="1"/>
        <v>155980655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298920100</v>
      </c>
      <c r="X35" s="35">
        <f t="shared" si="1"/>
        <v>249163581</v>
      </c>
      <c r="Y35" s="35">
        <f t="shared" si="1"/>
        <v>49756519</v>
      </c>
      <c r="Z35" s="36">
        <f>+IF(X35&lt;&gt;0,+(Y35/X35)*100,0)</f>
        <v>19.96941880523061</v>
      </c>
      <c r="AA35" s="33">
        <f>SUM(AA24:AA34)</f>
        <v>346095070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0</v>
      </c>
      <c r="D37" s="46">
        <f>+D21-D35</f>
        <v>0</v>
      </c>
      <c r="E37" s="47">
        <f t="shared" si="2"/>
        <v>87118775</v>
      </c>
      <c r="F37" s="48">
        <f t="shared" si="2"/>
        <v>36734145</v>
      </c>
      <c r="G37" s="48">
        <f t="shared" si="2"/>
        <v>66530378</v>
      </c>
      <c r="H37" s="48">
        <f t="shared" si="2"/>
        <v>11350521</v>
      </c>
      <c r="I37" s="48">
        <f t="shared" si="2"/>
        <v>6007896</v>
      </c>
      <c r="J37" s="48">
        <f t="shared" si="2"/>
        <v>83888795</v>
      </c>
      <c r="K37" s="48">
        <f t="shared" si="2"/>
        <v>-13793480</v>
      </c>
      <c r="L37" s="48">
        <f t="shared" si="2"/>
        <v>-18990133</v>
      </c>
      <c r="M37" s="48">
        <f t="shared" si="2"/>
        <v>-26587217</v>
      </c>
      <c r="N37" s="48">
        <f t="shared" si="2"/>
        <v>-59370830</v>
      </c>
      <c r="O37" s="48">
        <f t="shared" si="2"/>
        <v>6867970</v>
      </c>
      <c r="P37" s="48">
        <f t="shared" si="2"/>
        <v>-105553515</v>
      </c>
      <c r="Q37" s="48">
        <f t="shared" si="2"/>
        <v>56656808</v>
      </c>
      <c r="R37" s="48">
        <f t="shared" si="2"/>
        <v>-42028737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-17510772</v>
      </c>
      <c r="X37" s="48">
        <f>IF(F21=F35,0,X21-X35)</f>
        <v>34224886</v>
      </c>
      <c r="Y37" s="48">
        <f t="shared" si="2"/>
        <v>-51735658</v>
      </c>
      <c r="Z37" s="49">
        <f>+IF(X37&lt;&gt;0,+(Y37/X37)*100,0)</f>
        <v>-151.16385778465414</v>
      </c>
      <c r="AA37" s="46">
        <f>+AA21-AA35</f>
        <v>36734145</v>
      </c>
    </row>
    <row r="38" spans="1:27" ht="22.5" customHeight="1">
      <c r="A38" s="50" t="s">
        <v>60</v>
      </c>
      <c r="B38" s="29"/>
      <c r="C38" s="6"/>
      <c r="D38" s="6"/>
      <c r="E38" s="7">
        <v>50258000</v>
      </c>
      <c r="F38" s="8">
        <v>49458000</v>
      </c>
      <c r="G38" s="8">
        <v>4000000</v>
      </c>
      <c r="H38" s="8"/>
      <c r="I38" s="8">
        <v>7000000</v>
      </c>
      <c r="J38" s="8">
        <v>11000000</v>
      </c>
      <c r="K38" s="8"/>
      <c r="L38" s="8">
        <v>5000000</v>
      </c>
      <c r="M38" s="8">
        <v>17500000</v>
      </c>
      <c r="N38" s="8">
        <v>22500000</v>
      </c>
      <c r="O38" s="8"/>
      <c r="P38" s="8"/>
      <c r="Q38" s="8">
        <v>10500000</v>
      </c>
      <c r="R38" s="8">
        <v>10500000</v>
      </c>
      <c r="S38" s="8"/>
      <c r="T38" s="8"/>
      <c r="U38" s="8"/>
      <c r="V38" s="8"/>
      <c r="W38" s="8">
        <v>44000000</v>
      </c>
      <c r="X38" s="8">
        <v>34243500</v>
      </c>
      <c r="Y38" s="8">
        <v>9756500</v>
      </c>
      <c r="Z38" s="2">
        <v>28.49</v>
      </c>
      <c r="AA38" s="6">
        <v>49458000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0</v>
      </c>
      <c r="D41" s="56">
        <f>SUM(D37:D40)</f>
        <v>0</v>
      </c>
      <c r="E41" s="57">
        <f t="shared" si="3"/>
        <v>137376775</v>
      </c>
      <c r="F41" s="58">
        <f t="shared" si="3"/>
        <v>86192145</v>
      </c>
      <c r="G41" s="58">
        <f t="shared" si="3"/>
        <v>70530378</v>
      </c>
      <c r="H41" s="58">
        <f t="shared" si="3"/>
        <v>11350521</v>
      </c>
      <c r="I41" s="58">
        <f t="shared" si="3"/>
        <v>13007896</v>
      </c>
      <c r="J41" s="58">
        <f t="shared" si="3"/>
        <v>94888795</v>
      </c>
      <c r="K41" s="58">
        <f t="shared" si="3"/>
        <v>-13793480</v>
      </c>
      <c r="L41" s="58">
        <f t="shared" si="3"/>
        <v>-13990133</v>
      </c>
      <c r="M41" s="58">
        <f t="shared" si="3"/>
        <v>-9087217</v>
      </c>
      <c r="N41" s="58">
        <f t="shared" si="3"/>
        <v>-36870830</v>
      </c>
      <c r="O41" s="58">
        <f t="shared" si="3"/>
        <v>6867970</v>
      </c>
      <c r="P41" s="58">
        <f t="shared" si="3"/>
        <v>-105553515</v>
      </c>
      <c r="Q41" s="58">
        <f t="shared" si="3"/>
        <v>67156808</v>
      </c>
      <c r="R41" s="58">
        <f t="shared" si="3"/>
        <v>-31528737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26489228</v>
      </c>
      <c r="X41" s="58">
        <f t="shared" si="3"/>
        <v>68468386</v>
      </c>
      <c r="Y41" s="58">
        <f t="shared" si="3"/>
        <v>-41979158</v>
      </c>
      <c r="Z41" s="59">
        <f>+IF(X41&lt;&gt;0,+(Y41/X41)*100,0)</f>
        <v>-61.31173882206016</v>
      </c>
      <c r="AA41" s="56">
        <f>SUM(AA37:AA40)</f>
        <v>86192145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0</v>
      </c>
      <c r="D43" s="64">
        <f>+D41-D42</f>
        <v>0</v>
      </c>
      <c r="E43" s="65">
        <f t="shared" si="4"/>
        <v>137376775</v>
      </c>
      <c r="F43" s="66">
        <f t="shared" si="4"/>
        <v>86192145</v>
      </c>
      <c r="G43" s="66">
        <f t="shared" si="4"/>
        <v>70530378</v>
      </c>
      <c r="H43" s="66">
        <f t="shared" si="4"/>
        <v>11350521</v>
      </c>
      <c r="I43" s="66">
        <f t="shared" si="4"/>
        <v>13007896</v>
      </c>
      <c r="J43" s="66">
        <f t="shared" si="4"/>
        <v>94888795</v>
      </c>
      <c r="K43" s="66">
        <f t="shared" si="4"/>
        <v>-13793480</v>
      </c>
      <c r="L43" s="66">
        <f t="shared" si="4"/>
        <v>-13990133</v>
      </c>
      <c r="M43" s="66">
        <f t="shared" si="4"/>
        <v>-9087217</v>
      </c>
      <c r="N43" s="66">
        <f t="shared" si="4"/>
        <v>-36870830</v>
      </c>
      <c r="O43" s="66">
        <f t="shared" si="4"/>
        <v>6867970</v>
      </c>
      <c r="P43" s="66">
        <f t="shared" si="4"/>
        <v>-105553515</v>
      </c>
      <c r="Q43" s="66">
        <f t="shared" si="4"/>
        <v>67156808</v>
      </c>
      <c r="R43" s="66">
        <f t="shared" si="4"/>
        <v>-31528737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26489228</v>
      </c>
      <c r="X43" s="66">
        <f t="shared" si="4"/>
        <v>68468386</v>
      </c>
      <c r="Y43" s="66">
        <f t="shared" si="4"/>
        <v>-41979158</v>
      </c>
      <c r="Z43" s="67">
        <f>+IF(X43&lt;&gt;0,+(Y43/X43)*100,0)</f>
        <v>-61.31173882206016</v>
      </c>
      <c r="AA43" s="64">
        <f>+AA41-AA42</f>
        <v>86192145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0</v>
      </c>
      <c r="D45" s="56">
        <f>SUM(D43:D44)</f>
        <v>0</v>
      </c>
      <c r="E45" s="57">
        <f t="shared" si="5"/>
        <v>137376775</v>
      </c>
      <c r="F45" s="58">
        <f t="shared" si="5"/>
        <v>86192145</v>
      </c>
      <c r="G45" s="58">
        <f t="shared" si="5"/>
        <v>70530378</v>
      </c>
      <c r="H45" s="58">
        <f t="shared" si="5"/>
        <v>11350521</v>
      </c>
      <c r="I45" s="58">
        <f t="shared" si="5"/>
        <v>13007896</v>
      </c>
      <c r="J45" s="58">
        <f t="shared" si="5"/>
        <v>94888795</v>
      </c>
      <c r="K45" s="58">
        <f t="shared" si="5"/>
        <v>-13793480</v>
      </c>
      <c r="L45" s="58">
        <f t="shared" si="5"/>
        <v>-13990133</v>
      </c>
      <c r="M45" s="58">
        <f t="shared" si="5"/>
        <v>-9087217</v>
      </c>
      <c r="N45" s="58">
        <f t="shared" si="5"/>
        <v>-36870830</v>
      </c>
      <c r="O45" s="58">
        <f t="shared" si="5"/>
        <v>6867970</v>
      </c>
      <c r="P45" s="58">
        <f t="shared" si="5"/>
        <v>-105553515</v>
      </c>
      <c r="Q45" s="58">
        <f t="shared" si="5"/>
        <v>67156808</v>
      </c>
      <c r="R45" s="58">
        <f t="shared" si="5"/>
        <v>-31528737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26489228</v>
      </c>
      <c r="X45" s="58">
        <f t="shared" si="5"/>
        <v>68468386</v>
      </c>
      <c r="Y45" s="58">
        <f t="shared" si="5"/>
        <v>-41979158</v>
      </c>
      <c r="Z45" s="59">
        <f>+IF(X45&lt;&gt;0,+(Y45/X45)*100,0)</f>
        <v>-61.31173882206016</v>
      </c>
      <c r="AA45" s="56">
        <f>SUM(AA43:AA44)</f>
        <v>86192145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0</v>
      </c>
      <c r="D47" s="71">
        <f>SUM(D45:D46)</f>
        <v>0</v>
      </c>
      <c r="E47" s="72">
        <f t="shared" si="6"/>
        <v>137376775</v>
      </c>
      <c r="F47" s="73">
        <f t="shared" si="6"/>
        <v>86192145</v>
      </c>
      <c r="G47" s="73">
        <f t="shared" si="6"/>
        <v>70530378</v>
      </c>
      <c r="H47" s="74">
        <f t="shared" si="6"/>
        <v>11350521</v>
      </c>
      <c r="I47" s="74">
        <f t="shared" si="6"/>
        <v>13007896</v>
      </c>
      <c r="J47" s="74">
        <f t="shared" si="6"/>
        <v>94888795</v>
      </c>
      <c r="K47" s="74">
        <f t="shared" si="6"/>
        <v>-13793480</v>
      </c>
      <c r="L47" s="74">
        <f t="shared" si="6"/>
        <v>-13990133</v>
      </c>
      <c r="M47" s="73">
        <f t="shared" si="6"/>
        <v>-9087217</v>
      </c>
      <c r="N47" s="73">
        <f t="shared" si="6"/>
        <v>-36870830</v>
      </c>
      <c r="O47" s="74">
        <f t="shared" si="6"/>
        <v>6867970</v>
      </c>
      <c r="P47" s="74">
        <f t="shared" si="6"/>
        <v>-105553515</v>
      </c>
      <c r="Q47" s="74">
        <f t="shared" si="6"/>
        <v>67156808</v>
      </c>
      <c r="R47" s="74">
        <f t="shared" si="6"/>
        <v>-31528737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26489228</v>
      </c>
      <c r="X47" s="74">
        <f t="shared" si="6"/>
        <v>68468386</v>
      </c>
      <c r="Y47" s="74">
        <f t="shared" si="6"/>
        <v>-41979158</v>
      </c>
      <c r="Z47" s="75">
        <f>+IF(X47&lt;&gt;0,+(Y47/X47)*100,0)</f>
        <v>-61.31173882206016</v>
      </c>
      <c r="AA47" s="76">
        <f>SUM(AA45:AA46)</f>
        <v>86192145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99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101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/>
      <c r="D5" s="6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2"/>
      <c r="AA5" s="6"/>
    </row>
    <row r="6" spans="1:27" ht="13.5">
      <c r="A6" s="23" t="s">
        <v>32</v>
      </c>
      <c r="B6" s="24"/>
      <c r="C6" s="6"/>
      <c r="D6" s="6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2"/>
      <c r="AA6" s="6"/>
    </row>
    <row r="7" spans="1:27" ht="13.5">
      <c r="A7" s="25" t="s">
        <v>33</v>
      </c>
      <c r="B7" s="24"/>
      <c r="C7" s="6"/>
      <c r="D7" s="6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2"/>
      <c r="AA7" s="6"/>
    </row>
    <row r="8" spans="1:27" ht="13.5">
      <c r="A8" s="25" t="s">
        <v>34</v>
      </c>
      <c r="B8" s="24"/>
      <c r="C8" s="6"/>
      <c r="D8" s="6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2"/>
      <c r="AA8" s="6"/>
    </row>
    <row r="9" spans="1:27" ht="13.5">
      <c r="A9" s="25" t="s">
        <v>35</v>
      </c>
      <c r="B9" s="24"/>
      <c r="C9" s="6"/>
      <c r="D9" s="6"/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2"/>
      <c r="AA9" s="6"/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857756</v>
      </c>
      <c r="D11" s="6"/>
      <c r="E11" s="7">
        <v>1153010</v>
      </c>
      <c r="F11" s="8">
        <v>1153010</v>
      </c>
      <c r="G11" s="8">
        <v>4283</v>
      </c>
      <c r="H11" s="8">
        <v>8111</v>
      </c>
      <c r="I11" s="8">
        <v>8111</v>
      </c>
      <c r="J11" s="8">
        <v>20505</v>
      </c>
      <c r="K11" s="8">
        <v>17732</v>
      </c>
      <c r="L11" s="8">
        <v>250932</v>
      </c>
      <c r="M11" s="8">
        <v>17732</v>
      </c>
      <c r="N11" s="8">
        <v>286396</v>
      </c>
      <c r="O11" s="8">
        <v>17732</v>
      </c>
      <c r="P11" s="8">
        <v>17732</v>
      </c>
      <c r="Q11" s="8">
        <v>92532</v>
      </c>
      <c r="R11" s="8">
        <v>127996</v>
      </c>
      <c r="S11" s="8"/>
      <c r="T11" s="8"/>
      <c r="U11" s="8"/>
      <c r="V11" s="8"/>
      <c r="W11" s="8">
        <v>434897</v>
      </c>
      <c r="X11" s="8">
        <v>864756</v>
      </c>
      <c r="Y11" s="8">
        <v>-429859</v>
      </c>
      <c r="Z11" s="2">
        <v>-49.71</v>
      </c>
      <c r="AA11" s="6">
        <v>1153010</v>
      </c>
    </row>
    <row r="12" spans="1:27" ht="13.5">
      <c r="A12" s="25" t="s">
        <v>37</v>
      </c>
      <c r="B12" s="29"/>
      <c r="C12" s="6">
        <v>6728692</v>
      </c>
      <c r="D12" s="6"/>
      <c r="E12" s="7">
        <v>5350000</v>
      </c>
      <c r="F12" s="8">
        <v>5750000</v>
      </c>
      <c r="G12" s="8">
        <v>584785</v>
      </c>
      <c r="H12" s="8">
        <v>539345</v>
      </c>
      <c r="I12" s="8">
        <v>889790</v>
      </c>
      <c r="J12" s="8">
        <v>2013920</v>
      </c>
      <c r="K12" s="8">
        <v>1247141</v>
      </c>
      <c r="L12" s="8">
        <v>540846</v>
      </c>
      <c r="M12" s="8">
        <v>291621</v>
      </c>
      <c r="N12" s="8">
        <v>2079608</v>
      </c>
      <c r="O12" s="8">
        <v>1012673</v>
      </c>
      <c r="P12" s="8">
        <v>606833</v>
      </c>
      <c r="Q12" s="8">
        <v>416782</v>
      </c>
      <c r="R12" s="8">
        <v>2036288</v>
      </c>
      <c r="S12" s="8"/>
      <c r="T12" s="8"/>
      <c r="U12" s="8"/>
      <c r="V12" s="8"/>
      <c r="W12" s="8">
        <v>6129816</v>
      </c>
      <c r="X12" s="8">
        <v>4172497</v>
      </c>
      <c r="Y12" s="8">
        <v>1957319</v>
      </c>
      <c r="Z12" s="2">
        <v>46.91</v>
      </c>
      <c r="AA12" s="6">
        <v>5750000</v>
      </c>
    </row>
    <row r="13" spans="1:27" ht="13.5">
      <c r="A13" s="23" t="s">
        <v>38</v>
      </c>
      <c r="B13" s="29"/>
      <c r="C13" s="6"/>
      <c r="D13" s="6"/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2"/>
      <c r="AA13" s="6"/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/>
      <c r="D15" s="6"/>
      <c r="E15" s="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2"/>
      <c r="AA15" s="6"/>
    </row>
    <row r="16" spans="1:27" ht="13.5">
      <c r="A16" s="23" t="s">
        <v>41</v>
      </c>
      <c r="B16" s="29"/>
      <c r="C16" s="6"/>
      <c r="D16" s="6"/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2"/>
      <c r="AA16" s="6"/>
    </row>
    <row r="17" spans="1:27" ht="13.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3.5">
      <c r="A18" s="23" t="s">
        <v>43</v>
      </c>
      <c r="B18" s="29"/>
      <c r="C18" s="6">
        <v>123192390</v>
      </c>
      <c r="D18" s="6"/>
      <c r="E18" s="7">
        <v>128942000</v>
      </c>
      <c r="F18" s="8">
        <v>127914390</v>
      </c>
      <c r="G18" s="8">
        <v>50253000</v>
      </c>
      <c r="H18" s="8"/>
      <c r="I18" s="8">
        <v>178190</v>
      </c>
      <c r="J18" s="8">
        <v>50431190</v>
      </c>
      <c r="K18" s="8">
        <v>587882</v>
      </c>
      <c r="L18" s="8">
        <v>359405</v>
      </c>
      <c r="M18" s="8">
        <v>40529023</v>
      </c>
      <c r="N18" s="8">
        <v>41476310</v>
      </c>
      <c r="O18" s="8">
        <v>77867</v>
      </c>
      <c r="P18" s="8">
        <v>394570</v>
      </c>
      <c r="Q18" s="8">
        <v>41667</v>
      </c>
      <c r="R18" s="8">
        <v>514104</v>
      </c>
      <c r="S18" s="8"/>
      <c r="T18" s="8"/>
      <c r="U18" s="8"/>
      <c r="V18" s="8"/>
      <c r="W18" s="8">
        <v>92421604</v>
      </c>
      <c r="X18" s="8">
        <v>96015447</v>
      </c>
      <c r="Y18" s="8">
        <v>-3593843</v>
      </c>
      <c r="Z18" s="2">
        <v>-3.74</v>
      </c>
      <c r="AA18" s="6">
        <v>127914390</v>
      </c>
    </row>
    <row r="19" spans="1:27" ht="13.5">
      <c r="A19" s="23" t="s">
        <v>44</v>
      </c>
      <c r="B19" s="29"/>
      <c r="C19" s="6">
        <v>74620</v>
      </c>
      <c r="D19" s="6"/>
      <c r="E19" s="7">
        <v>800000</v>
      </c>
      <c r="F19" s="26">
        <v>800000</v>
      </c>
      <c r="G19" s="26">
        <v>3400</v>
      </c>
      <c r="H19" s="26">
        <v>2173</v>
      </c>
      <c r="I19" s="26">
        <v>12529</v>
      </c>
      <c r="J19" s="26">
        <v>18102</v>
      </c>
      <c r="K19" s="26">
        <v>10446</v>
      </c>
      <c r="L19" s="26">
        <v>26006</v>
      </c>
      <c r="M19" s="26">
        <v>9481</v>
      </c>
      <c r="N19" s="26">
        <v>45933</v>
      </c>
      <c r="O19" s="26">
        <v>38630</v>
      </c>
      <c r="P19" s="26">
        <v>5653</v>
      </c>
      <c r="Q19" s="26">
        <v>3125</v>
      </c>
      <c r="R19" s="26">
        <v>47408</v>
      </c>
      <c r="S19" s="26"/>
      <c r="T19" s="26"/>
      <c r="U19" s="26"/>
      <c r="V19" s="26"/>
      <c r="W19" s="26">
        <v>111443</v>
      </c>
      <c r="X19" s="26">
        <v>600003</v>
      </c>
      <c r="Y19" s="26">
        <v>-488560</v>
      </c>
      <c r="Z19" s="27">
        <v>-81.43</v>
      </c>
      <c r="AA19" s="28">
        <v>800000</v>
      </c>
    </row>
    <row r="20" spans="1:27" ht="13.5">
      <c r="A20" s="23" t="s">
        <v>45</v>
      </c>
      <c r="B20" s="29"/>
      <c r="C20" s="6"/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130853458</v>
      </c>
      <c r="D21" s="33">
        <f t="shared" si="0"/>
        <v>0</v>
      </c>
      <c r="E21" s="34">
        <f t="shared" si="0"/>
        <v>136245010</v>
      </c>
      <c r="F21" s="35">
        <f t="shared" si="0"/>
        <v>135617400</v>
      </c>
      <c r="G21" s="35">
        <f t="shared" si="0"/>
        <v>50845468</v>
      </c>
      <c r="H21" s="35">
        <f t="shared" si="0"/>
        <v>549629</v>
      </c>
      <c r="I21" s="35">
        <f t="shared" si="0"/>
        <v>1088620</v>
      </c>
      <c r="J21" s="35">
        <f t="shared" si="0"/>
        <v>52483717</v>
      </c>
      <c r="K21" s="35">
        <f t="shared" si="0"/>
        <v>1863201</v>
      </c>
      <c r="L21" s="35">
        <f t="shared" si="0"/>
        <v>1177189</v>
      </c>
      <c r="M21" s="35">
        <f t="shared" si="0"/>
        <v>40847857</v>
      </c>
      <c r="N21" s="35">
        <f t="shared" si="0"/>
        <v>43888247</v>
      </c>
      <c r="O21" s="35">
        <f t="shared" si="0"/>
        <v>1146902</v>
      </c>
      <c r="P21" s="35">
        <f t="shared" si="0"/>
        <v>1024788</v>
      </c>
      <c r="Q21" s="35">
        <f t="shared" si="0"/>
        <v>554106</v>
      </c>
      <c r="R21" s="35">
        <f t="shared" si="0"/>
        <v>2725796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99097760</v>
      </c>
      <c r="X21" s="35">
        <f t="shared" si="0"/>
        <v>101652703</v>
      </c>
      <c r="Y21" s="35">
        <f t="shared" si="0"/>
        <v>-2554943</v>
      </c>
      <c r="Z21" s="36">
        <f>+IF(X21&lt;&gt;0,+(Y21/X21)*100,0)</f>
        <v>-2.51340389836953</v>
      </c>
      <c r="AA21" s="33">
        <f>SUM(AA5:AA20)</f>
        <v>135617400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61650088</v>
      </c>
      <c r="D24" s="6"/>
      <c r="E24" s="7">
        <v>76174486</v>
      </c>
      <c r="F24" s="8">
        <v>70068446</v>
      </c>
      <c r="G24" s="8">
        <v>4858716</v>
      </c>
      <c r="H24" s="8">
        <v>4870270</v>
      </c>
      <c r="I24" s="8">
        <v>5166938</v>
      </c>
      <c r="J24" s="8">
        <v>14895924</v>
      </c>
      <c r="K24" s="8">
        <v>5135148</v>
      </c>
      <c r="L24" s="8">
        <v>5172598</v>
      </c>
      <c r="M24" s="8">
        <v>5082196</v>
      </c>
      <c r="N24" s="8">
        <v>15389942</v>
      </c>
      <c r="O24" s="8">
        <v>4295467</v>
      </c>
      <c r="P24" s="8">
        <v>4941732</v>
      </c>
      <c r="Q24" s="8">
        <v>5312347</v>
      </c>
      <c r="R24" s="8">
        <v>14549546</v>
      </c>
      <c r="S24" s="8"/>
      <c r="T24" s="8"/>
      <c r="U24" s="8"/>
      <c r="V24" s="8"/>
      <c r="W24" s="8">
        <v>44835412</v>
      </c>
      <c r="X24" s="8">
        <v>54688693</v>
      </c>
      <c r="Y24" s="8">
        <v>-9853281</v>
      </c>
      <c r="Z24" s="2">
        <v>-18.02</v>
      </c>
      <c r="AA24" s="6">
        <v>70068446</v>
      </c>
    </row>
    <row r="25" spans="1:27" ht="13.5">
      <c r="A25" s="25" t="s">
        <v>49</v>
      </c>
      <c r="B25" s="24"/>
      <c r="C25" s="6">
        <v>6699718</v>
      </c>
      <c r="D25" s="6"/>
      <c r="E25" s="7">
        <v>7311420</v>
      </c>
      <c r="F25" s="8">
        <v>7380490</v>
      </c>
      <c r="G25" s="8">
        <v>508141</v>
      </c>
      <c r="H25" s="8">
        <v>488886</v>
      </c>
      <c r="I25" s="8">
        <v>475982</v>
      </c>
      <c r="J25" s="8">
        <v>1473009</v>
      </c>
      <c r="K25" s="8">
        <v>640284</v>
      </c>
      <c r="L25" s="8">
        <v>531896</v>
      </c>
      <c r="M25" s="8">
        <v>574625</v>
      </c>
      <c r="N25" s="8">
        <v>1746805</v>
      </c>
      <c r="O25" s="8">
        <v>567191</v>
      </c>
      <c r="P25" s="8">
        <v>568252</v>
      </c>
      <c r="Q25" s="8">
        <v>582041</v>
      </c>
      <c r="R25" s="8">
        <v>1717484</v>
      </c>
      <c r="S25" s="8"/>
      <c r="T25" s="8"/>
      <c r="U25" s="8"/>
      <c r="V25" s="8"/>
      <c r="W25" s="8">
        <v>4937298</v>
      </c>
      <c r="X25" s="8">
        <v>5511193</v>
      </c>
      <c r="Y25" s="8">
        <v>-573895</v>
      </c>
      <c r="Z25" s="2">
        <v>-10.41</v>
      </c>
      <c r="AA25" s="6">
        <v>7380490</v>
      </c>
    </row>
    <row r="26" spans="1:27" ht="13.5">
      <c r="A26" s="25" t="s">
        <v>50</v>
      </c>
      <c r="B26" s="24"/>
      <c r="C26" s="6"/>
      <c r="D26" s="6"/>
      <c r="E26" s="7">
        <v>3000</v>
      </c>
      <c r="F26" s="8">
        <v>3000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>
        <v>2665</v>
      </c>
      <c r="R26" s="8">
        <v>2665</v>
      </c>
      <c r="S26" s="8"/>
      <c r="T26" s="8"/>
      <c r="U26" s="8"/>
      <c r="V26" s="8"/>
      <c r="W26" s="8">
        <v>2665</v>
      </c>
      <c r="X26" s="8">
        <v>2250</v>
      </c>
      <c r="Y26" s="8">
        <v>415</v>
      </c>
      <c r="Z26" s="2">
        <v>18.44</v>
      </c>
      <c r="AA26" s="6">
        <v>3000</v>
      </c>
    </row>
    <row r="27" spans="1:27" ht="13.5">
      <c r="A27" s="25" t="s">
        <v>51</v>
      </c>
      <c r="B27" s="24"/>
      <c r="C27" s="6">
        <v>3104934</v>
      </c>
      <c r="D27" s="6"/>
      <c r="E27" s="7">
        <v>3628874</v>
      </c>
      <c r="F27" s="8">
        <v>3628874</v>
      </c>
      <c r="G27" s="8"/>
      <c r="H27" s="8"/>
      <c r="I27" s="8"/>
      <c r="J27" s="8"/>
      <c r="K27" s="8"/>
      <c r="L27" s="8"/>
      <c r="M27" s="8"/>
      <c r="N27" s="8"/>
      <c r="O27" s="8"/>
      <c r="P27" s="8">
        <v>2689662</v>
      </c>
      <c r="Q27" s="8"/>
      <c r="R27" s="8">
        <v>2689662</v>
      </c>
      <c r="S27" s="8"/>
      <c r="T27" s="8"/>
      <c r="U27" s="8"/>
      <c r="V27" s="8"/>
      <c r="W27" s="8">
        <v>2689662</v>
      </c>
      <c r="X27" s="8">
        <v>2721654</v>
      </c>
      <c r="Y27" s="8">
        <v>-31992</v>
      </c>
      <c r="Z27" s="2">
        <v>-1.18</v>
      </c>
      <c r="AA27" s="6">
        <v>3628874</v>
      </c>
    </row>
    <row r="28" spans="1:27" ht="13.5">
      <c r="A28" s="25" t="s">
        <v>52</v>
      </c>
      <c r="B28" s="24"/>
      <c r="C28" s="6">
        <v>203899</v>
      </c>
      <c r="D28" s="6"/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2"/>
      <c r="AA28" s="6"/>
    </row>
    <row r="29" spans="1:27" ht="13.5">
      <c r="A29" s="25" t="s">
        <v>53</v>
      </c>
      <c r="B29" s="24"/>
      <c r="C29" s="6"/>
      <c r="D29" s="6"/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2"/>
      <c r="AA29" s="6"/>
    </row>
    <row r="30" spans="1:27" ht="13.5">
      <c r="A30" s="25" t="s">
        <v>54</v>
      </c>
      <c r="B30" s="24"/>
      <c r="C30" s="6">
        <v>1245544</v>
      </c>
      <c r="D30" s="6"/>
      <c r="E30" s="7">
        <v>1671470</v>
      </c>
      <c r="F30" s="8">
        <v>1642970</v>
      </c>
      <c r="G30" s="8">
        <v>47738</v>
      </c>
      <c r="H30" s="8">
        <v>50889</v>
      </c>
      <c r="I30" s="8">
        <v>107724</v>
      </c>
      <c r="J30" s="8">
        <v>206351</v>
      </c>
      <c r="K30" s="8">
        <v>180663</v>
      </c>
      <c r="L30" s="8">
        <v>50522</v>
      </c>
      <c r="M30" s="8">
        <v>123945</v>
      </c>
      <c r="N30" s="8">
        <v>355130</v>
      </c>
      <c r="O30" s="8">
        <v>59291</v>
      </c>
      <c r="P30" s="8">
        <v>99993</v>
      </c>
      <c r="Q30" s="8">
        <v>185234</v>
      </c>
      <c r="R30" s="8">
        <v>344518</v>
      </c>
      <c r="S30" s="8"/>
      <c r="T30" s="8"/>
      <c r="U30" s="8"/>
      <c r="V30" s="8"/>
      <c r="W30" s="8">
        <v>905999</v>
      </c>
      <c r="X30" s="8">
        <v>1242219</v>
      </c>
      <c r="Y30" s="8">
        <v>-336220</v>
      </c>
      <c r="Z30" s="2">
        <v>-27.07</v>
      </c>
      <c r="AA30" s="6">
        <v>1642970</v>
      </c>
    </row>
    <row r="31" spans="1:27" ht="13.5">
      <c r="A31" s="25" t="s">
        <v>55</v>
      </c>
      <c r="B31" s="24"/>
      <c r="C31" s="6">
        <v>18110671</v>
      </c>
      <c r="D31" s="6"/>
      <c r="E31" s="7">
        <v>24091740</v>
      </c>
      <c r="F31" s="8">
        <v>22669630</v>
      </c>
      <c r="G31" s="8">
        <v>510008</v>
      </c>
      <c r="H31" s="8">
        <v>462780</v>
      </c>
      <c r="I31" s="8">
        <v>797733</v>
      </c>
      <c r="J31" s="8">
        <v>1770521</v>
      </c>
      <c r="K31" s="8">
        <v>1635008</v>
      </c>
      <c r="L31" s="8">
        <v>2050027</v>
      </c>
      <c r="M31" s="8">
        <v>1387479</v>
      </c>
      <c r="N31" s="8">
        <v>5072514</v>
      </c>
      <c r="O31" s="8">
        <v>310133</v>
      </c>
      <c r="P31" s="8">
        <v>832119</v>
      </c>
      <c r="Q31" s="8">
        <v>1078700</v>
      </c>
      <c r="R31" s="8">
        <v>2220952</v>
      </c>
      <c r="S31" s="8"/>
      <c r="T31" s="8"/>
      <c r="U31" s="8"/>
      <c r="V31" s="8"/>
      <c r="W31" s="8">
        <v>9063987</v>
      </c>
      <c r="X31" s="8">
        <v>17160473</v>
      </c>
      <c r="Y31" s="8">
        <v>-8096486</v>
      </c>
      <c r="Z31" s="2">
        <v>-47.18</v>
      </c>
      <c r="AA31" s="6">
        <v>22669630</v>
      </c>
    </row>
    <row r="32" spans="1:27" ht="13.5">
      <c r="A32" s="25" t="s">
        <v>43</v>
      </c>
      <c r="B32" s="24"/>
      <c r="C32" s="6">
        <v>7305733</v>
      </c>
      <c r="D32" s="6"/>
      <c r="E32" s="7">
        <v>20410720</v>
      </c>
      <c r="F32" s="8">
        <v>25475720</v>
      </c>
      <c r="G32" s="8">
        <v>30300</v>
      </c>
      <c r="H32" s="8">
        <v>18215</v>
      </c>
      <c r="I32" s="8">
        <v>397351</v>
      </c>
      <c r="J32" s="8">
        <v>445866</v>
      </c>
      <c r="K32" s="8">
        <v>41669</v>
      </c>
      <c r="L32" s="8">
        <v>757813</v>
      </c>
      <c r="M32" s="8">
        <v>1084877</v>
      </c>
      <c r="N32" s="8">
        <v>1884359</v>
      </c>
      <c r="O32" s="8"/>
      <c r="P32" s="8">
        <v>732018</v>
      </c>
      <c r="Q32" s="8">
        <v>1440815</v>
      </c>
      <c r="R32" s="8">
        <v>2172833</v>
      </c>
      <c r="S32" s="8"/>
      <c r="T32" s="8"/>
      <c r="U32" s="8"/>
      <c r="V32" s="8"/>
      <c r="W32" s="8">
        <v>4503058</v>
      </c>
      <c r="X32" s="8">
        <v>17286787</v>
      </c>
      <c r="Y32" s="8">
        <v>-12783729</v>
      </c>
      <c r="Z32" s="2">
        <v>-73.95</v>
      </c>
      <c r="AA32" s="6">
        <v>25475720</v>
      </c>
    </row>
    <row r="33" spans="1:27" ht="13.5">
      <c r="A33" s="25" t="s">
        <v>56</v>
      </c>
      <c r="B33" s="24"/>
      <c r="C33" s="6">
        <v>10369264</v>
      </c>
      <c r="D33" s="6"/>
      <c r="E33" s="7">
        <v>15679410</v>
      </c>
      <c r="F33" s="8">
        <v>16030820</v>
      </c>
      <c r="G33" s="8">
        <v>198728</v>
      </c>
      <c r="H33" s="8">
        <v>545610</v>
      </c>
      <c r="I33" s="8">
        <v>2202127</v>
      </c>
      <c r="J33" s="8">
        <v>2946465</v>
      </c>
      <c r="K33" s="8">
        <v>510007</v>
      </c>
      <c r="L33" s="8">
        <v>672290</v>
      </c>
      <c r="M33" s="8">
        <v>1988068</v>
      </c>
      <c r="N33" s="8">
        <v>3170365</v>
      </c>
      <c r="O33" s="8">
        <v>99776</v>
      </c>
      <c r="P33" s="8">
        <v>289205</v>
      </c>
      <c r="Q33" s="8">
        <v>333811</v>
      </c>
      <c r="R33" s="8">
        <v>722792</v>
      </c>
      <c r="S33" s="8"/>
      <c r="T33" s="8"/>
      <c r="U33" s="8"/>
      <c r="V33" s="8"/>
      <c r="W33" s="8">
        <v>6839622</v>
      </c>
      <c r="X33" s="8">
        <v>11889529</v>
      </c>
      <c r="Y33" s="8">
        <v>-5049907</v>
      </c>
      <c r="Z33" s="2">
        <v>-42.47</v>
      </c>
      <c r="AA33" s="6">
        <v>16030820</v>
      </c>
    </row>
    <row r="34" spans="1:27" ht="13.5">
      <c r="A34" s="23" t="s">
        <v>57</v>
      </c>
      <c r="B34" s="29"/>
      <c r="C34" s="6">
        <v>67292</v>
      </c>
      <c r="D34" s="6"/>
      <c r="E34" s="7">
        <v>300000</v>
      </c>
      <c r="F34" s="8">
        <v>300000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>
        <v>225000</v>
      </c>
      <c r="Y34" s="8">
        <v>-225000</v>
      </c>
      <c r="Z34" s="2">
        <v>-100</v>
      </c>
      <c r="AA34" s="6">
        <v>300000</v>
      </c>
    </row>
    <row r="35" spans="1:27" ht="12.75">
      <c r="A35" s="40" t="s">
        <v>58</v>
      </c>
      <c r="B35" s="32"/>
      <c r="C35" s="33">
        <f aca="true" t="shared" si="1" ref="C35:Y35">SUM(C24:C34)</f>
        <v>108757143</v>
      </c>
      <c r="D35" s="33">
        <f>SUM(D24:D34)</f>
        <v>0</v>
      </c>
      <c r="E35" s="34">
        <f t="shared" si="1"/>
        <v>149271120</v>
      </c>
      <c r="F35" s="35">
        <f t="shared" si="1"/>
        <v>147199950</v>
      </c>
      <c r="G35" s="35">
        <f t="shared" si="1"/>
        <v>6153631</v>
      </c>
      <c r="H35" s="35">
        <f t="shared" si="1"/>
        <v>6436650</v>
      </c>
      <c r="I35" s="35">
        <f t="shared" si="1"/>
        <v>9147855</v>
      </c>
      <c r="J35" s="35">
        <f t="shared" si="1"/>
        <v>21738136</v>
      </c>
      <c r="K35" s="35">
        <f t="shared" si="1"/>
        <v>8142779</v>
      </c>
      <c r="L35" s="35">
        <f t="shared" si="1"/>
        <v>9235146</v>
      </c>
      <c r="M35" s="35">
        <f t="shared" si="1"/>
        <v>10241190</v>
      </c>
      <c r="N35" s="35">
        <f t="shared" si="1"/>
        <v>27619115</v>
      </c>
      <c r="O35" s="35">
        <f t="shared" si="1"/>
        <v>5331858</v>
      </c>
      <c r="P35" s="35">
        <f t="shared" si="1"/>
        <v>10152981</v>
      </c>
      <c r="Q35" s="35">
        <f t="shared" si="1"/>
        <v>8935613</v>
      </c>
      <c r="R35" s="35">
        <f t="shared" si="1"/>
        <v>24420452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73777703</v>
      </c>
      <c r="X35" s="35">
        <f t="shared" si="1"/>
        <v>110727798</v>
      </c>
      <c r="Y35" s="35">
        <f t="shared" si="1"/>
        <v>-36950095</v>
      </c>
      <c r="Z35" s="36">
        <f>+IF(X35&lt;&gt;0,+(Y35/X35)*100,0)</f>
        <v>-33.37020663952877</v>
      </c>
      <c r="AA35" s="33">
        <f>SUM(AA24:AA34)</f>
        <v>147199950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22096315</v>
      </c>
      <c r="D37" s="46">
        <f>+D21-D35</f>
        <v>0</v>
      </c>
      <c r="E37" s="47">
        <f t="shared" si="2"/>
        <v>-13026110</v>
      </c>
      <c r="F37" s="48">
        <f t="shared" si="2"/>
        <v>-11582550</v>
      </c>
      <c r="G37" s="48">
        <f t="shared" si="2"/>
        <v>44691837</v>
      </c>
      <c r="H37" s="48">
        <f t="shared" si="2"/>
        <v>-5887021</v>
      </c>
      <c r="I37" s="48">
        <f t="shared" si="2"/>
        <v>-8059235</v>
      </c>
      <c r="J37" s="48">
        <f t="shared" si="2"/>
        <v>30745581</v>
      </c>
      <c r="K37" s="48">
        <f t="shared" si="2"/>
        <v>-6279578</v>
      </c>
      <c r="L37" s="48">
        <f t="shared" si="2"/>
        <v>-8057957</v>
      </c>
      <c r="M37" s="48">
        <f t="shared" si="2"/>
        <v>30606667</v>
      </c>
      <c r="N37" s="48">
        <f t="shared" si="2"/>
        <v>16269132</v>
      </c>
      <c r="O37" s="48">
        <f t="shared" si="2"/>
        <v>-4184956</v>
      </c>
      <c r="P37" s="48">
        <f t="shared" si="2"/>
        <v>-9128193</v>
      </c>
      <c r="Q37" s="48">
        <f t="shared" si="2"/>
        <v>-8381507</v>
      </c>
      <c r="R37" s="48">
        <f t="shared" si="2"/>
        <v>-21694656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25320057</v>
      </c>
      <c r="X37" s="48">
        <f>IF(F21=F35,0,X21-X35)</f>
        <v>-9075095</v>
      </c>
      <c r="Y37" s="48">
        <f t="shared" si="2"/>
        <v>34395152</v>
      </c>
      <c r="Z37" s="49">
        <f>+IF(X37&lt;&gt;0,+(Y37/X37)*100,0)</f>
        <v>-379.0059718383113</v>
      </c>
      <c r="AA37" s="46">
        <f>+AA21-AA35</f>
        <v>-11582550</v>
      </c>
    </row>
    <row r="38" spans="1:27" ht="22.5" customHeight="1">
      <c r="A38" s="50" t="s">
        <v>60</v>
      </c>
      <c r="B38" s="29"/>
      <c r="C38" s="6">
        <v>2521000</v>
      </c>
      <c r="D38" s="6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2"/>
      <c r="AA38" s="6"/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24617315</v>
      </c>
      <c r="D41" s="56">
        <f>SUM(D37:D40)</f>
        <v>0</v>
      </c>
      <c r="E41" s="57">
        <f t="shared" si="3"/>
        <v>-13026110</v>
      </c>
      <c r="F41" s="58">
        <f t="shared" si="3"/>
        <v>-11582550</v>
      </c>
      <c r="G41" s="58">
        <f t="shared" si="3"/>
        <v>44691837</v>
      </c>
      <c r="H41" s="58">
        <f t="shared" si="3"/>
        <v>-5887021</v>
      </c>
      <c r="I41" s="58">
        <f t="shared" si="3"/>
        <v>-8059235</v>
      </c>
      <c r="J41" s="58">
        <f t="shared" si="3"/>
        <v>30745581</v>
      </c>
      <c r="K41" s="58">
        <f t="shared" si="3"/>
        <v>-6279578</v>
      </c>
      <c r="L41" s="58">
        <f t="shared" si="3"/>
        <v>-8057957</v>
      </c>
      <c r="M41" s="58">
        <f t="shared" si="3"/>
        <v>30606667</v>
      </c>
      <c r="N41" s="58">
        <f t="shared" si="3"/>
        <v>16269132</v>
      </c>
      <c r="O41" s="58">
        <f t="shared" si="3"/>
        <v>-4184956</v>
      </c>
      <c r="P41" s="58">
        <f t="shared" si="3"/>
        <v>-9128193</v>
      </c>
      <c r="Q41" s="58">
        <f t="shared" si="3"/>
        <v>-8381507</v>
      </c>
      <c r="R41" s="58">
        <f t="shared" si="3"/>
        <v>-21694656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25320057</v>
      </c>
      <c r="X41" s="58">
        <f t="shared" si="3"/>
        <v>-9075095</v>
      </c>
      <c r="Y41" s="58">
        <f t="shared" si="3"/>
        <v>34395152</v>
      </c>
      <c r="Z41" s="59">
        <f>+IF(X41&lt;&gt;0,+(Y41/X41)*100,0)</f>
        <v>-379.0059718383113</v>
      </c>
      <c r="AA41" s="56">
        <f>SUM(AA37:AA40)</f>
        <v>-11582550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24617315</v>
      </c>
      <c r="D43" s="64">
        <f>+D41-D42</f>
        <v>0</v>
      </c>
      <c r="E43" s="65">
        <f t="shared" si="4"/>
        <v>-13026110</v>
      </c>
      <c r="F43" s="66">
        <f t="shared" si="4"/>
        <v>-11582550</v>
      </c>
      <c r="G43" s="66">
        <f t="shared" si="4"/>
        <v>44691837</v>
      </c>
      <c r="H43" s="66">
        <f t="shared" si="4"/>
        <v>-5887021</v>
      </c>
      <c r="I43" s="66">
        <f t="shared" si="4"/>
        <v>-8059235</v>
      </c>
      <c r="J43" s="66">
        <f t="shared" si="4"/>
        <v>30745581</v>
      </c>
      <c r="K43" s="66">
        <f t="shared" si="4"/>
        <v>-6279578</v>
      </c>
      <c r="L43" s="66">
        <f t="shared" si="4"/>
        <v>-8057957</v>
      </c>
      <c r="M43" s="66">
        <f t="shared" si="4"/>
        <v>30606667</v>
      </c>
      <c r="N43" s="66">
        <f t="shared" si="4"/>
        <v>16269132</v>
      </c>
      <c r="O43" s="66">
        <f t="shared" si="4"/>
        <v>-4184956</v>
      </c>
      <c r="P43" s="66">
        <f t="shared" si="4"/>
        <v>-9128193</v>
      </c>
      <c r="Q43" s="66">
        <f t="shared" si="4"/>
        <v>-8381507</v>
      </c>
      <c r="R43" s="66">
        <f t="shared" si="4"/>
        <v>-21694656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25320057</v>
      </c>
      <c r="X43" s="66">
        <f t="shared" si="4"/>
        <v>-9075095</v>
      </c>
      <c r="Y43" s="66">
        <f t="shared" si="4"/>
        <v>34395152</v>
      </c>
      <c r="Z43" s="67">
        <f>+IF(X43&lt;&gt;0,+(Y43/X43)*100,0)</f>
        <v>-379.0059718383113</v>
      </c>
      <c r="AA43" s="64">
        <f>+AA41-AA42</f>
        <v>-11582550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24617315</v>
      </c>
      <c r="D45" s="56">
        <f>SUM(D43:D44)</f>
        <v>0</v>
      </c>
      <c r="E45" s="57">
        <f t="shared" si="5"/>
        <v>-13026110</v>
      </c>
      <c r="F45" s="58">
        <f t="shared" si="5"/>
        <v>-11582550</v>
      </c>
      <c r="G45" s="58">
        <f t="shared" si="5"/>
        <v>44691837</v>
      </c>
      <c r="H45" s="58">
        <f t="shared" si="5"/>
        <v>-5887021</v>
      </c>
      <c r="I45" s="58">
        <f t="shared" si="5"/>
        <v>-8059235</v>
      </c>
      <c r="J45" s="58">
        <f t="shared" si="5"/>
        <v>30745581</v>
      </c>
      <c r="K45" s="58">
        <f t="shared" si="5"/>
        <v>-6279578</v>
      </c>
      <c r="L45" s="58">
        <f t="shared" si="5"/>
        <v>-8057957</v>
      </c>
      <c r="M45" s="58">
        <f t="shared" si="5"/>
        <v>30606667</v>
      </c>
      <c r="N45" s="58">
        <f t="shared" si="5"/>
        <v>16269132</v>
      </c>
      <c r="O45" s="58">
        <f t="shared" si="5"/>
        <v>-4184956</v>
      </c>
      <c r="P45" s="58">
        <f t="shared" si="5"/>
        <v>-9128193</v>
      </c>
      <c r="Q45" s="58">
        <f t="shared" si="5"/>
        <v>-8381507</v>
      </c>
      <c r="R45" s="58">
        <f t="shared" si="5"/>
        <v>-21694656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25320057</v>
      </c>
      <c r="X45" s="58">
        <f t="shared" si="5"/>
        <v>-9075095</v>
      </c>
      <c r="Y45" s="58">
        <f t="shared" si="5"/>
        <v>34395152</v>
      </c>
      <c r="Z45" s="59">
        <f>+IF(X45&lt;&gt;0,+(Y45/X45)*100,0)</f>
        <v>-379.0059718383113</v>
      </c>
      <c r="AA45" s="56">
        <f>SUM(AA43:AA44)</f>
        <v>-11582550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24617315</v>
      </c>
      <c r="D47" s="71">
        <f>SUM(D45:D46)</f>
        <v>0</v>
      </c>
      <c r="E47" s="72">
        <f t="shared" si="6"/>
        <v>-13026110</v>
      </c>
      <c r="F47" s="73">
        <f t="shared" si="6"/>
        <v>-11582550</v>
      </c>
      <c r="G47" s="73">
        <f t="shared" si="6"/>
        <v>44691837</v>
      </c>
      <c r="H47" s="74">
        <f t="shared" si="6"/>
        <v>-5887021</v>
      </c>
      <c r="I47" s="74">
        <f t="shared" si="6"/>
        <v>-8059235</v>
      </c>
      <c r="J47" s="74">
        <f t="shared" si="6"/>
        <v>30745581</v>
      </c>
      <c r="K47" s="74">
        <f t="shared" si="6"/>
        <v>-6279578</v>
      </c>
      <c r="L47" s="74">
        <f t="shared" si="6"/>
        <v>-8057957</v>
      </c>
      <c r="M47" s="73">
        <f t="shared" si="6"/>
        <v>30606667</v>
      </c>
      <c r="N47" s="73">
        <f t="shared" si="6"/>
        <v>16269132</v>
      </c>
      <c r="O47" s="74">
        <f t="shared" si="6"/>
        <v>-4184956</v>
      </c>
      <c r="P47" s="74">
        <f t="shared" si="6"/>
        <v>-9128193</v>
      </c>
      <c r="Q47" s="74">
        <f t="shared" si="6"/>
        <v>-8381507</v>
      </c>
      <c r="R47" s="74">
        <f t="shared" si="6"/>
        <v>-21694656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25320057</v>
      </c>
      <c r="X47" s="74">
        <f t="shared" si="6"/>
        <v>-9075095</v>
      </c>
      <c r="Y47" s="74">
        <f t="shared" si="6"/>
        <v>34395152</v>
      </c>
      <c r="Z47" s="75">
        <f>+IF(X47&lt;&gt;0,+(Y47/X47)*100,0)</f>
        <v>-379.0059718383113</v>
      </c>
      <c r="AA47" s="76">
        <f>SUM(AA45:AA46)</f>
        <v>-11582550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71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101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99480745</v>
      </c>
      <c r="D5" s="6"/>
      <c r="E5" s="7">
        <v>135926253</v>
      </c>
      <c r="F5" s="8">
        <v>135926253</v>
      </c>
      <c r="G5" s="8">
        <v>10862808</v>
      </c>
      <c r="H5" s="8">
        <v>10267451</v>
      </c>
      <c r="I5" s="8">
        <v>10232449</v>
      </c>
      <c r="J5" s="8">
        <v>31362708</v>
      </c>
      <c r="K5" s="8">
        <v>10437056</v>
      </c>
      <c r="L5" s="8">
        <v>9990015</v>
      </c>
      <c r="M5" s="8">
        <v>10269098</v>
      </c>
      <c r="N5" s="8">
        <v>30696169</v>
      </c>
      <c r="O5" s="8">
        <v>10343092</v>
      </c>
      <c r="P5" s="8">
        <v>21901440</v>
      </c>
      <c r="Q5" s="8">
        <v>-624486</v>
      </c>
      <c r="R5" s="8">
        <v>31620046</v>
      </c>
      <c r="S5" s="8"/>
      <c r="T5" s="8"/>
      <c r="U5" s="8"/>
      <c r="V5" s="8"/>
      <c r="W5" s="8">
        <v>93678923</v>
      </c>
      <c r="X5" s="8">
        <v>1600322215</v>
      </c>
      <c r="Y5" s="8">
        <v>-1506643292</v>
      </c>
      <c r="Z5" s="2">
        <v>-94.15</v>
      </c>
      <c r="AA5" s="6">
        <v>135926253</v>
      </c>
    </row>
    <row r="6" spans="1:27" ht="13.5">
      <c r="A6" s="23" t="s">
        <v>32</v>
      </c>
      <c r="B6" s="24"/>
      <c r="C6" s="6">
        <v>163068317</v>
      </c>
      <c r="D6" s="6"/>
      <c r="E6" s="7">
        <v>170947087</v>
      </c>
      <c r="F6" s="8">
        <v>170947087</v>
      </c>
      <c r="G6" s="8">
        <v>7152060</v>
      </c>
      <c r="H6" s="8">
        <v>16466859</v>
      </c>
      <c r="I6" s="8">
        <v>13915592</v>
      </c>
      <c r="J6" s="8">
        <v>37534511</v>
      </c>
      <c r="K6" s="8">
        <v>14638826</v>
      </c>
      <c r="L6" s="8">
        <v>11797633</v>
      </c>
      <c r="M6" s="8">
        <v>13868913</v>
      </c>
      <c r="N6" s="8">
        <v>40305372</v>
      </c>
      <c r="O6" s="8">
        <v>18813660</v>
      </c>
      <c r="P6" s="8">
        <v>22187662</v>
      </c>
      <c r="Q6" s="8">
        <v>4971652</v>
      </c>
      <c r="R6" s="8">
        <v>45972974</v>
      </c>
      <c r="S6" s="8"/>
      <c r="T6" s="8"/>
      <c r="U6" s="8"/>
      <c r="V6" s="8"/>
      <c r="W6" s="8">
        <v>123812857</v>
      </c>
      <c r="X6" s="8">
        <v>144273558</v>
      </c>
      <c r="Y6" s="8">
        <v>-20460701</v>
      </c>
      <c r="Z6" s="2">
        <v>-14.18</v>
      </c>
      <c r="AA6" s="6">
        <v>170947087</v>
      </c>
    </row>
    <row r="7" spans="1:27" ht="13.5">
      <c r="A7" s="25" t="s">
        <v>33</v>
      </c>
      <c r="B7" s="24"/>
      <c r="C7" s="6">
        <v>38485298</v>
      </c>
      <c r="D7" s="6"/>
      <c r="E7" s="7">
        <v>78926087</v>
      </c>
      <c r="F7" s="8">
        <v>28329282</v>
      </c>
      <c r="G7" s="8">
        <v>2949165</v>
      </c>
      <c r="H7" s="8">
        <v>2995091</v>
      </c>
      <c r="I7" s="8">
        <v>1560869</v>
      </c>
      <c r="J7" s="8">
        <v>7505125</v>
      </c>
      <c r="K7" s="8">
        <v>1998268</v>
      </c>
      <c r="L7" s="8">
        <v>4835579</v>
      </c>
      <c r="M7" s="8">
        <v>-174332</v>
      </c>
      <c r="N7" s="8">
        <v>6659515</v>
      </c>
      <c r="O7" s="8">
        <v>2344882</v>
      </c>
      <c r="P7" s="8">
        <v>5535867</v>
      </c>
      <c r="Q7" s="8">
        <v>201863</v>
      </c>
      <c r="R7" s="8">
        <v>8082612</v>
      </c>
      <c r="S7" s="8"/>
      <c r="T7" s="8"/>
      <c r="U7" s="8"/>
      <c r="V7" s="8"/>
      <c r="W7" s="8">
        <v>22247252</v>
      </c>
      <c r="X7" s="8">
        <v>46552113</v>
      </c>
      <c r="Y7" s="8">
        <v>-24304861</v>
      </c>
      <c r="Z7" s="2">
        <v>-52.21</v>
      </c>
      <c r="AA7" s="6">
        <v>28329282</v>
      </c>
    </row>
    <row r="8" spans="1:27" ht="13.5">
      <c r="A8" s="25" t="s">
        <v>34</v>
      </c>
      <c r="B8" s="24"/>
      <c r="C8" s="6">
        <v>14297794</v>
      </c>
      <c r="D8" s="6"/>
      <c r="E8" s="7">
        <v>36757244</v>
      </c>
      <c r="F8" s="8">
        <v>13382752</v>
      </c>
      <c r="G8" s="8">
        <v>973757</v>
      </c>
      <c r="H8" s="8">
        <v>1191337</v>
      </c>
      <c r="I8" s="8">
        <v>1814512</v>
      </c>
      <c r="J8" s="8">
        <v>3979606</v>
      </c>
      <c r="K8" s="8">
        <v>1039691</v>
      </c>
      <c r="L8" s="8">
        <v>1061043</v>
      </c>
      <c r="M8" s="8">
        <v>611034</v>
      </c>
      <c r="N8" s="8">
        <v>2711768</v>
      </c>
      <c r="O8" s="8">
        <v>837257</v>
      </c>
      <c r="P8" s="8">
        <v>2175064</v>
      </c>
      <c r="Q8" s="8">
        <v>334488</v>
      </c>
      <c r="R8" s="8">
        <v>3346809</v>
      </c>
      <c r="S8" s="8"/>
      <c r="T8" s="8"/>
      <c r="U8" s="8"/>
      <c r="V8" s="8"/>
      <c r="W8" s="8">
        <v>10038183</v>
      </c>
      <c r="X8" s="8">
        <v>485379049</v>
      </c>
      <c r="Y8" s="8">
        <v>-475340866</v>
      </c>
      <c r="Z8" s="2">
        <v>-97.93</v>
      </c>
      <c r="AA8" s="6">
        <v>13382752</v>
      </c>
    </row>
    <row r="9" spans="1:27" ht="13.5">
      <c r="A9" s="25" t="s">
        <v>35</v>
      </c>
      <c r="B9" s="24"/>
      <c r="C9" s="6">
        <v>27590639</v>
      </c>
      <c r="D9" s="6"/>
      <c r="E9" s="7">
        <v>24553072</v>
      </c>
      <c r="F9" s="8">
        <v>29357334</v>
      </c>
      <c r="G9" s="8">
        <v>2461826</v>
      </c>
      <c r="H9" s="8">
        <v>2414487</v>
      </c>
      <c r="I9" s="8">
        <v>2461239</v>
      </c>
      <c r="J9" s="8">
        <v>7337552</v>
      </c>
      <c r="K9" s="8">
        <v>2391919</v>
      </c>
      <c r="L9" s="8">
        <v>2493543</v>
      </c>
      <c r="M9" s="8">
        <v>2455652</v>
      </c>
      <c r="N9" s="8">
        <v>7341114</v>
      </c>
      <c r="O9" s="8">
        <v>2443088</v>
      </c>
      <c r="P9" s="8">
        <v>5179943</v>
      </c>
      <c r="Q9" s="8">
        <v>-201806</v>
      </c>
      <c r="R9" s="8">
        <v>7421225</v>
      </c>
      <c r="S9" s="8"/>
      <c r="T9" s="8"/>
      <c r="U9" s="8"/>
      <c r="V9" s="8"/>
      <c r="W9" s="8">
        <v>22099891</v>
      </c>
      <c r="X9" s="8">
        <v>34120135</v>
      </c>
      <c r="Y9" s="8">
        <v>-12020244</v>
      </c>
      <c r="Z9" s="2">
        <v>-35.23</v>
      </c>
      <c r="AA9" s="6">
        <v>29357334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394386</v>
      </c>
      <c r="D11" s="6"/>
      <c r="E11" s="7">
        <v>465880</v>
      </c>
      <c r="F11" s="8">
        <v>1402306</v>
      </c>
      <c r="G11" s="8">
        <v>85856</v>
      </c>
      <c r="H11" s="8">
        <v>117296</v>
      </c>
      <c r="I11" s="8">
        <v>105276</v>
      </c>
      <c r="J11" s="8">
        <v>308428</v>
      </c>
      <c r="K11" s="8">
        <v>120486</v>
      </c>
      <c r="L11" s="8">
        <v>162562</v>
      </c>
      <c r="M11" s="8">
        <v>109676</v>
      </c>
      <c r="N11" s="8">
        <v>392724</v>
      </c>
      <c r="O11" s="8">
        <v>138856</v>
      </c>
      <c r="P11" s="8">
        <v>188037</v>
      </c>
      <c r="Q11" s="8">
        <v>-165629</v>
      </c>
      <c r="R11" s="8">
        <v>161264</v>
      </c>
      <c r="S11" s="8"/>
      <c r="T11" s="8"/>
      <c r="U11" s="8"/>
      <c r="V11" s="8"/>
      <c r="W11" s="8">
        <v>862416</v>
      </c>
      <c r="X11" s="8">
        <v>695612</v>
      </c>
      <c r="Y11" s="8">
        <v>166804</v>
      </c>
      <c r="Z11" s="2">
        <v>23.98</v>
      </c>
      <c r="AA11" s="6">
        <v>1402306</v>
      </c>
    </row>
    <row r="12" spans="1:27" ht="13.5">
      <c r="A12" s="25" t="s">
        <v>37</v>
      </c>
      <c r="B12" s="29"/>
      <c r="C12" s="6">
        <v>8499</v>
      </c>
      <c r="D12" s="6"/>
      <c r="E12" s="7"/>
      <c r="F12" s="8">
        <v>300000</v>
      </c>
      <c r="G12" s="8"/>
      <c r="H12" s="8">
        <v>117</v>
      </c>
      <c r="I12" s="8">
        <v>32367</v>
      </c>
      <c r="J12" s="8">
        <v>32484</v>
      </c>
      <c r="K12" s="8">
        <v>27724</v>
      </c>
      <c r="L12" s="8">
        <v>23441</v>
      </c>
      <c r="M12" s="8">
        <v>52901</v>
      </c>
      <c r="N12" s="8">
        <v>104066</v>
      </c>
      <c r="O12" s="8">
        <v>52139</v>
      </c>
      <c r="P12" s="8">
        <v>84844</v>
      </c>
      <c r="Q12" s="8">
        <v>58184</v>
      </c>
      <c r="R12" s="8">
        <v>195167</v>
      </c>
      <c r="S12" s="8"/>
      <c r="T12" s="8"/>
      <c r="U12" s="8"/>
      <c r="V12" s="8"/>
      <c r="W12" s="8">
        <v>331717</v>
      </c>
      <c r="X12" s="8">
        <v>75000</v>
      </c>
      <c r="Y12" s="8">
        <v>256717</v>
      </c>
      <c r="Z12" s="2">
        <v>342.29</v>
      </c>
      <c r="AA12" s="6">
        <v>300000</v>
      </c>
    </row>
    <row r="13" spans="1:27" ht="13.5">
      <c r="A13" s="23" t="s">
        <v>38</v>
      </c>
      <c r="B13" s="29"/>
      <c r="C13" s="6"/>
      <c r="D13" s="6"/>
      <c r="E13" s="7">
        <v>22000000</v>
      </c>
      <c r="F13" s="8">
        <v>40000000</v>
      </c>
      <c r="G13" s="8">
        <v>43321362</v>
      </c>
      <c r="H13" s="8">
        <v>-36702628</v>
      </c>
      <c r="I13" s="8">
        <v>3733569</v>
      </c>
      <c r="J13" s="8">
        <v>10352303</v>
      </c>
      <c r="K13" s="8">
        <v>3782675</v>
      </c>
      <c r="L13" s="8">
        <v>2311915</v>
      </c>
      <c r="M13" s="8">
        <v>3647090</v>
      </c>
      <c r="N13" s="8">
        <v>9741680</v>
      </c>
      <c r="O13" s="8">
        <v>3696120</v>
      </c>
      <c r="P13" s="8">
        <v>3629057</v>
      </c>
      <c r="Q13" s="8">
        <v>-113768</v>
      </c>
      <c r="R13" s="8">
        <v>7211409</v>
      </c>
      <c r="S13" s="8"/>
      <c r="T13" s="8"/>
      <c r="U13" s="8"/>
      <c r="V13" s="8"/>
      <c r="W13" s="8">
        <v>27305392</v>
      </c>
      <c r="X13" s="8">
        <v>21000004</v>
      </c>
      <c r="Y13" s="8">
        <v>6305388</v>
      </c>
      <c r="Z13" s="2">
        <v>30.03</v>
      </c>
      <c r="AA13" s="6">
        <v>40000000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224590</v>
      </c>
      <c r="D15" s="6"/>
      <c r="E15" s="7">
        <v>225000</v>
      </c>
      <c r="F15" s="8">
        <v>211500</v>
      </c>
      <c r="G15" s="8">
        <v>31339</v>
      </c>
      <c r="H15" s="8">
        <v>46</v>
      </c>
      <c r="I15" s="8">
        <v>65</v>
      </c>
      <c r="J15" s="8">
        <v>31450</v>
      </c>
      <c r="K15" s="8">
        <v>435</v>
      </c>
      <c r="L15" s="8">
        <v>13247</v>
      </c>
      <c r="M15" s="8">
        <v>16734</v>
      </c>
      <c r="N15" s="8">
        <v>30416</v>
      </c>
      <c r="O15" s="8">
        <v>49565</v>
      </c>
      <c r="P15" s="8">
        <v>17296</v>
      </c>
      <c r="Q15" s="8">
        <v>28282</v>
      </c>
      <c r="R15" s="8">
        <v>95143</v>
      </c>
      <c r="S15" s="8"/>
      <c r="T15" s="8"/>
      <c r="U15" s="8"/>
      <c r="V15" s="8"/>
      <c r="W15" s="8">
        <v>157009</v>
      </c>
      <c r="X15" s="8">
        <v>189022</v>
      </c>
      <c r="Y15" s="8">
        <v>-32013</v>
      </c>
      <c r="Z15" s="2">
        <v>-16.94</v>
      </c>
      <c r="AA15" s="6">
        <v>211500</v>
      </c>
    </row>
    <row r="16" spans="1:27" ht="13.5">
      <c r="A16" s="23" t="s">
        <v>41</v>
      </c>
      <c r="B16" s="29"/>
      <c r="C16" s="6">
        <v>906503</v>
      </c>
      <c r="D16" s="6"/>
      <c r="E16" s="7">
        <v>310000</v>
      </c>
      <c r="F16" s="8">
        <v>1067640</v>
      </c>
      <c r="G16" s="8">
        <v>7851</v>
      </c>
      <c r="H16" s="8">
        <v>79737</v>
      </c>
      <c r="I16" s="8">
        <v>9454</v>
      </c>
      <c r="J16" s="8">
        <v>97042</v>
      </c>
      <c r="K16" s="8">
        <v>209072</v>
      </c>
      <c r="L16" s="8">
        <v>117860</v>
      </c>
      <c r="M16" s="8">
        <v>109850</v>
      </c>
      <c r="N16" s="8">
        <v>436782</v>
      </c>
      <c r="O16" s="8">
        <v>3721</v>
      </c>
      <c r="P16" s="8">
        <v>99770</v>
      </c>
      <c r="Q16" s="8">
        <v>139581</v>
      </c>
      <c r="R16" s="8">
        <v>243072</v>
      </c>
      <c r="S16" s="8"/>
      <c r="T16" s="8"/>
      <c r="U16" s="8"/>
      <c r="V16" s="8"/>
      <c r="W16" s="8">
        <v>776896</v>
      </c>
      <c r="X16" s="8">
        <v>423243</v>
      </c>
      <c r="Y16" s="8">
        <v>353653</v>
      </c>
      <c r="Z16" s="2">
        <v>83.56</v>
      </c>
      <c r="AA16" s="6">
        <v>1067640</v>
      </c>
    </row>
    <row r="17" spans="1:27" ht="13.5">
      <c r="A17" s="23" t="s">
        <v>42</v>
      </c>
      <c r="B17" s="29"/>
      <c r="C17" s="6">
        <v>3510630</v>
      </c>
      <c r="D17" s="6"/>
      <c r="E17" s="7">
        <v>2136000</v>
      </c>
      <c r="F17" s="8">
        <v>515930</v>
      </c>
      <c r="G17" s="8">
        <v>13159</v>
      </c>
      <c r="H17" s="8">
        <v>85941</v>
      </c>
      <c r="I17" s="8">
        <v>11510</v>
      </c>
      <c r="J17" s="8">
        <v>110610</v>
      </c>
      <c r="K17" s="8">
        <v>68319</v>
      </c>
      <c r="L17" s="8">
        <v>42258</v>
      </c>
      <c r="M17" s="8">
        <v>36779</v>
      </c>
      <c r="N17" s="8">
        <v>147356</v>
      </c>
      <c r="O17" s="8">
        <v>17795</v>
      </c>
      <c r="P17" s="8">
        <v>62416</v>
      </c>
      <c r="Q17" s="8">
        <v>36337</v>
      </c>
      <c r="R17" s="8">
        <v>116548</v>
      </c>
      <c r="S17" s="8"/>
      <c r="T17" s="8"/>
      <c r="U17" s="8"/>
      <c r="V17" s="8"/>
      <c r="W17" s="8">
        <v>374514</v>
      </c>
      <c r="X17" s="8">
        <v>1196982</v>
      </c>
      <c r="Y17" s="8">
        <v>-822468</v>
      </c>
      <c r="Z17" s="2">
        <v>-68.71</v>
      </c>
      <c r="AA17" s="6">
        <v>515930</v>
      </c>
    </row>
    <row r="18" spans="1:27" ht="13.5">
      <c r="A18" s="23" t="s">
        <v>43</v>
      </c>
      <c r="B18" s="29"/>
      <c r="C18" s="6">
        <v>37497083</v>
      </c>
      <c r="D18" s="6"/>
      <c r="E18" s="7">
        <v>42242988</v>
      </c>
      <c r="F18" s="8">
        <v>42242988</v>
      </c>
      <c r="G18" s="8"/>
      <c r="H18" s="8">
        <v>15485000</v>
      </c>
      <c r="I18" s="8"/>
      <c r="J18" s="8">
        <v>15485000</v>
      </c>
      <c r="K18" s="8">
        <v>209797</v>
      </c>
      <c r="L18" s="8">
        <v>404974</v>
      </c>
      <c r="M18" s="8">
        <v>12388000</v>
      </c>
      <c r="N18" s="8">
        <v>13002771</v>
      </c>
      <c r="O18" s="8">
        <v>214676</v>
      </c>
      <c r="P18" s="8">
        <v>634143</v>
      </c>
      <c r="Q18" s="8">
        <v>9290000</v>
      </c>
      <c r="R18" s="8">
        <v>10138819</v>
      </c>
      <c r="S18" s="8"/>
      <c r="T18" s="8"/>
      <c r="U18" s="8"/>
      <c r="V18" s="8"/>
      <c r="W18" s="8">
        <v>38626590</v>
      </c>
      <c r="X18" s="8">
        <v>31682241</v>
      </c>
      <c r="Y18" s="8">
        <v>6944349</v>
      </c>
      <c r="Z18" s="2">
        <v>21.92</v>
      </c>
      <c r="AA18" s="6">
        <v>42242988</v>
      </c>
    </row>
    <row r="19" spans="1:27" ht="13.5">
      <c r="A19" s="23" t="s">
        <v>44</v>
      </c>
      <c r="B19" s="29"/>
      <c r="C19" s="6">
        <v>-3305935</v>
      </c>
      <c r="D19" s="6"/>
      <c r="E19" s="7">
        <v>22139800</v>
      </c>
      <c r="F19" s="26">
        <v>11320396</v>
      </c>
      <c r="G19" s="26">
        <v>185367</v>
      </c>
      <c r="H19" s="26">
        <v>183459</v>
      </c>
      <c r="I19" s="26">
        <v>297358</v>
      </c>
      <c r="J19" s="26">
        <v>666184</v>
      </c>
      <c r="K19" s="26">
        <v>256199</v>
      </c>
      <c r="L19" s="26">
        <v>166476</v>
      </c>
      <c r="M19" s="26">
        <v>4221869</v>
      </c>
      <c r="N19" s="26">
        <v>4644544</v>
      </c>
      <c r="O19" s="26">
        <v>265137</v>
      </c>
      <c r="P19" s="26">
        <v>1916971</v>
      </c>
      <c r="Q19" s="26">
        <v>167124</v>
      </c>
      <c r="R19" s="26">
        <v>2349232</v>
      </c>
      <c r="S19" s="26"/>
      <c r="T19" s="26"/>
      <c r="U19" s="26"/>
      <c r="V19" s="26"/>
      <c r="W19" s="26">
        <v>7659960</v>
      </c>
      <c r="X19" s="26">
        <v>13829652</v>
      </c>
      <c r="Y19" s="26">
        <v>-6169692</v>
      </c>
      <c r="Z19" s="27">
        <v>-44.61</v>
      </c>
      <c r="AA19" s="28">
        <v>11320396</v>
      </c>
    </row>
    <row r="20" spans="1:27" ht="13.5">
      <c r="A20" s="23" t="s">
        <v>45</v>
      </c>
      <c r="B20" s="29"/>
      <c r="C20" s="6"/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382158549</v>
      </c>
      <c r="D21" s="33">
        <f t="shared" si="0"/>
        <v>0</v>
      </c>
      <c r="E21" s="34">
        <f t="shared" si="0"/>
        <v>536629411</v>
      </c>
      <c r="F21" s="35">
        <f t="shared" si="0"/>
        <v>475003468</v>
      </c>
      <c r="G21" s="35">
        <f t="shared" si="0"/>
        <v>68044550</v>
      </c>
      <c r="H21" s="35">
        <f t="shared" si="0"/>
        <v>12584193</v>
      </c>
      <c r="I21" s="35">
        <f t="shared" si="0"/>
        <v>34174260</v>
      </c>
      <c r="J21" s="35">
        <f t="shared" si="0"/>
        <v>114803003</v>
      </c>
      <c r="K21" s="35">
        <f t="shared" si="0"/>
        <v>35180467</v>
      </c>
      <c r="L21" s="35">
        <f t="shared" si="0"/>
        <v>33420546</v>
      </c>
      <c r="M21" s="35">
        <f t="shared" si="0"/>
        <v>47613264</v>
      </c>
      <c r="N21" s="35">
        <f t="shared" si="0"/>
        <v>116214277</v>
      </c>
      <c r="O21" s="35">
        <f t="shared" si="0"/>
        <v>39219988</v>
      </c>
      <c r="P21" s="35">
        <f t="shared" si="0"/>
        <v>63612510</v>
      </c>
      <c r="Q21" s="35">
        <f t="shared" si="0"/>
        <v>14121822</v>
      </c>
      <c r="R21" s="35">
        <f t="shared" si="0"/>
        <v>116954320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347971600</v>
      </c>
      <c r="X21" s="35">
        <f t="shared" si="0"/>
        <v>2379738826</v>
      </c>
      <c r="Y21" s="35">
        <f t="shared" si="0"/>
        <v>-2031767226</v>
      </c>
      <c r="Z21" s="36">
        <f>+IF(X21&lt;&gt;0,+(Y21/X21)*100,0)</f>
        <v>-85.37773993523102</v>
      </c>
      <c r="AA21" s="33">
        <f>SUM(AA5:AA20)</f>
        <v>475003468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131871607</v>
      </c>
      <c r="D24" s="6"/>
      <c r="E24" s="7">
        <v>166006584</v>
      </c>
      <c r="F24" s="8">
        <v>162599111</v>
      </c>
      <c r="G24" s="8">
        <v>12683814</v>
      </c>
      <c r="H24" s="8">
        <v>12330684</v>
      </c>
      <c r="I24" s="8">
        <v>12199164</v>
      </c>
      <c r="J24" s="8">
        <v>37213662</v>
      </c>
      <c r="K24" s="8">
        <v>12504238</v>
      </c>
      <c r="L24" s="8">
        <v>19575878</v>
      </c>
      <c r="M24" s="8">
        <v>11922860</v>
      </c>
      <c r="N24" s="8">
        <v>44002976</v>
      </c>
      <c r="O24" s="8">
        <v>13089484</v>
      </c>
      <c r="P24" s="8">
        <v>12389809</v>
      </c>
      <c r="Q24" s="8">
        <v>12449774</v>
      </c>
      <c r="R24" s="8">
        <v>37929067</v>
      </c>
      <c r="S24" s="8"/>
      <c r="T24" s="8"/>
      <c r="U24" s="8"/>
      <c r="V24" s="8"/>
      <c r="W24" s="8">
        <v>119145705</v>
      </c>
      <c r="X24" s="8">
        <v>108582053</v>
      </c>
      <c r="Y24" s="8">
        <v>10563652</v>
      </c>
      <c r="Z24" s="2">
        <v>9.73</v>
      </c>
      <c r="AA24" s="6">
        <v>162599111</v>
      </c>
    </row>
    <row r="25" spans="1:27" ht="13.5">
      <c r="A25" s="25" t="s">
        <v>49</v>
      </c>
      <c r="B25" s="24"/>
      <c r="C25" s="6">
        <v>6129357</v>
      </c>
      <c r="D25" s="6"/>
      <c r="E25" s="7">
        <v>5741117</v>
      </c>
      <c r="F25" s="8">
        <v>5741117</v>
      </c>
      <c r="G25" s="8">
        <v>443063</v>
      </c>
      <c r="H25" s="8">
        <v>457375</v>
      </c>
      <c r="I25" s="8">
        <v>457375</v>
      </c>
      <c r="J25" s="8">
        <v>1357813</v>
      </c>
      <c r="K25" s="8">
        <v>457375</v>
      </c>
      <c r="L25" s="8">
        <v>457375</v>
      </c>
      <c r="M25" s="8">
        <v>465460</v>
      </c>
      <c r="N25" s="8">
        <v>1380210</v>
      </c>
      <c r="O25" s="8">
        <v>465460</v>
      </c>
      <c r="P25" s="8">
        <v>465460</v>
      </c>
      <c r="Q25" s="8">
        <v>465460</v>
      </c>
      <c r="R25" s="8">
        <v>1396380</v>
      </c>
      <c r="S25" s="8"/>
      <c r="T25" s="8"/>
      <c r="U25" s="8"/>
      <c r="V25" s="8"/>
      <c r="W25" s="8">
        <v>4134403</v>
      </c>
      <c r="X25" s="8">
        <v>4305843</v>
      </c>
      <c r="Y25" s="8">
        <v>-171440</v>
      </c>
      <c r="Z25" s="2">
        <v>-3.98</v>
      </c>
      <c r="AA25" s="6">
        <v>5741117</v>
      </c>
    </row>
    <row r="26" spans="1:27" ht="13.5">
      <c r="A26" s="25" t="s">
        <v>50</v>
      </c>
      <c r="B26" s="24"/>
      <c r="C26" s="6">
        <v>3859401</v>
      </c>
      <c r="D26" s="6"/>
      <c r="E26" s="7">
        <v>10495953</v>
      </c>
      <c r="F26" s="8">
        <v>10495953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7871967</v>
      </c>
      <c r="Y26" s="8">
        <v>-7871967</v>
      </c>
      <c r="Z26" s="2">
        <v>-100</v>
      </c>
      <c r="AA26" s="6">
        <v>10495953</v>
      </c>
    </row>
    <row r="27" spans="1:27" ht="13.5">
      <c r="A27" s="25" t="s">
        <v>51</v>
      </c>
      <c r="B27" s="24"/>
      <c r="C27" s="6">
        <v>45417988</v>
      </c>
      <c r="D27" s="6"/>
      <c r="E27" s="7">
        <v>42049932</v>
      </c>
      <c r="F27" s="8">
        <v>42049932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>
        <v>31537449</v>
      </c>
      <c r="Y27" s="8">
        <v>-31537449</v>
      </c>
      <c r="Z27" s="2">
        <v>-100</v>
      </c>
      <c r="AA27" s="6">
        <v>42049932</v>
      </c>
    </row>
    <row r="28" spans="1:27" ht="13.5">
      <c r="A28" s="25" t="s">
        <v>52</v>
      </c>
      <c r="B28" s="24"/>
      <c r="C28" s="6">
        <v>27936490</v>
      </c>
      <c r="D28" s="6"/>
      <c r="E28" s="7">
        <v>10453600</v>
      </c>
      <c r="F28" s="8">
        <v>30053600</v>
      </c>
      <c r="G28" s="8">
        <v>1112</v>
      </c>
      <c r="H28" s="8">
        <v>406</v>
      </c>
      <c r="I28" s="8">
        <v>583</v>
      </c>
      <c r="J28" s="8">
        <v>2101</v>
      </c>
      <c r="K28" s="8">
        <v>686</v>
      </c>
      <c r="L28" s="8">
        <v>1862672</v>
      </c>
      <c r="M28" s="8">
        <v>2592587</v>
      </c>
      <c r="N28" s="8">
        <v>4455945</v>
      </c>
      <c r="O28" s="8">
        <v>8104</v>
      </c>
      <c r="P28" s="8">
        <v>107739</v>
      </c>
      <c r="Q28" s="8">
        <v>6219369</v>
      </c>
      <c r="R28" s="8">
        <v>6335212</v>
      </c>
      <c r="S28" s="8"/>
      <c r="T28" s="8"/>
      <c r="U28" s="8"/>
      <c r="V28" s="8"/>
      <c r="W28" s="8">
        <v>10793258</v>
      </c>
      <c r="X28" s="8">
        <v>12245387</v>
      </c>
      <c r="Y28" s="8">
        <v>-1452129</v>
      </c>
      <c r="Z28" s="2">
        <v>-11.86</v>
      </c>
      <c r="AA28" s="6">
        <v>30053600</v>
      </c>
    </row>
    <row r="29" spans="1:27" ht="13.5">
      <c r="A29" s="25" t="s">
        <v>53</v>
      </c>
      <c r="B29" s="24"/>
      <c r="C29" s="6">
        <v>123374594</v>
      </c>
      <c r="D29" s="6"/>
      <c r="E29" s="7">
        <v>150664785</v>
      </c>
      <c r="F29" s="8">
        <v>140664785</v>
      </c>
      <c r="G29" s="8">
        <v>17417839</v>
      </c>
      <c r="H29" s="8">
        <v>14747585</v>
      </c>
      <c r="I29" s="8">
        <v>453380</v>
      </c>
      <c r="J29" s="8">
        <v>32618804</v>
      </c>
      <c r="K29" s="8">
        <v>9317790</v>
      </c>
      <c r="L29" s="8">
        <v>20350489</v>
      </c>
      <c r="M29" s="8">
        <v>8939659</v>
      </c>
      <c r="N29" s="8">
        <v>38607938</v>
      </c>
      <c r="O29" s="8">
        <v>1168325</v>
      </c>
      <c r="P29" s="8">
        <v>416446</v>
      </c>
      <c r="Q29" s="8">
        <v>26877451</v>
      </c>
      <c r="R29" s="8">
        <v>28462222</v>
      </c>
      <c r="S29" s="8"/>
      <c r="T29" s="8"/>
      <c r="U29" s="8"/>
      <c r="V29" s="8"/>
      <c r="W29" s="8">
        <v>99688964</v>
      </c>
      <c r="X29" s="8">
        <v>40375766</v>
      </c>
      <c r="Y29" s="8">
        <v>59313198</v>
      </c>
      <c r="Z29" s="2">
        <v>146.9</v>
      </c>
      <c r="AA29" s="6">
        <v>140664785</v>
      </c>
    </row>
    <row r="30" spans="1:27" ht="13.5">
      <c r="A30" s="25" t="s">
        <v>54</v>
      </c>
      <c r="B30" s="24"/>
      <c r="C30" s="6">
        <v>6538483</v>
      </c>
      <c r="D30" s="6"/>
      <c r="E30" s="7">
        <v>15815030</v>
      </c>
      <c r="F30" s="8">
        <v>11084652</v>
      </c>
      <c r="G30" s="8">
        <v>64242</v>
      </c>
      <c r="H30" s="8">
        <v>112658</v>
      </c>
      <c r="I30" s="8">
        <v>360474</v>
      </c>
      <c r="J30" s="8">
        <v>537374</v>
      </c>
      <c r="K30" s="8">
        <v>878927</v>
      </c>
      <c r="L30" s="8">
        <v>525865</v>
      </c>
      <c r="M30" s="8">
        <v>28770</v>
      </c>
      <c r="N30" s="8">
        <v>1433562</v>
      </c>
      <c r="O30" s="8">
        <v>408813</v>
      </c>
      <c r="P30" s="8">
        <v>2676900</v>
      </c>
      <c r="Q30" s="8">
        <v>1062176</v>
      </c>
      <c r="R30" s="8">
        <v>4147889</v>
      </c>
      <c r="S30" s="8"/>
      <c r="T30" s="8"/>
      <c r="U30" s="8"/>
      <c r="V30" s="8"/>
      <c r="W30" s="8">
        <v>6118825</v>
      </c>
      <c r="X30" s="8">
        <v>8009628</v>
      </c>
      <c r="Y30" s="8">
        <v>-1890803</v>
      </c>
      <c r="Z30" s="2">
        <v>-23.61</v>
      </c>
      <c r="AA30" s="6">
        <v>11084652</v>
      </c>
    </row>
    <row r="31" spans="1:27" ht="13.5">
      <c r="A31" s="25" t="s">
        <v>55</v>
      </c>
      <c r="B31" s="24"/>
      <c r="C31" s="6">
        <v>53191252</v>
      </c>
      <c r="D31" s="6"/>
      <c r="E31" s="7">
        <v>69593218</v>
      </c>
      <c r="F31" s="8">
        <v>67464100</v>
      </c>
      <c r="G31" s="8">
        <v>2227329</v>
      </c>
      <c r="H31" s="8">
        <v>4119922</v>
      </c>
      <c r="I31" s="8">
        <v>5399988</v>
      </c>
      <c r="J31" s="8">
        <v>11747239</v>
      </c>
      <c r="K31" s="8">
        <v>3853501</v>
      </c>
      <c r="L31" s="8">
        <v>11232483</v>
      </c>
      <c r="M31" s="8">
        <v>4193437</v>
      </c>
      <c r="N31" s="8">
        <v>19279421</v>
      </c>
      <c r="O31" s="8">
        <v>1937528</v>
      </c>
      <c r="P31" s="8">
        <v>4567868</v>
      </c>
      <c r="Q31" s="8">
        <v>13087864</v>
      </c>
      <c r="R31" s="8">
        <v>19593260</v>
      </c>
      <c r="S31" s="8"/>
      <c r="T31" s="8"/>
      <c r="U31" s="8"/>
      <c r="V31" s="8"/>
      <c r="W31" s="8">
        <v>50619920</v>
      </c>
      <c r="X31" s="8">
        <v>43290526</v>
      </c>
      <c r="Y31" s="8">
        <v>7329394</v>
      </c>
      <c r="Z31" s="2">
        <v>16.93</v>
      </c>
      <c r="AA31" s="6">
        <v>67464100</v>
      </c>
    </row>
    <row r="32" spans="1:27" ht="13.5">
      <c r="A32" s="25" t="s">
        <v>43</v>
      </c>
      <c r="B32" s="24"/>
      <c r="C32" s="6"/>
      <c r="D32" s="6"/>
      <c r="E32" s="7">
        <v>43534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>
        <v>32650</v>
      </c>
      <c r="Y32" s="8">
        <v>-32650</v>
      </c>
      <c r="Z32" s="2">
        <v>-100</v>
      </c>
      <c r="AA32" s="6"/>
    </row>
    <row r="33" spans="1:27" ht="13.5">
      <c r="A33" s="25" t="s">
        <v>56</v>
      </c>
      <c r="B33" s="24"/>
      <c r="C33" s="6">
        <v>38317545</v>
      </c>
      <c r="D33" s="6"/>
      <c r="E33" s="7">
        <v>57669339</v>
      </c>
      <c r="F33" s="8">
        <v>42129364</v>
      </c>
      <c r="G33" s="8">
        <v>1121098</v>
      </c>
      <c r="H33" s="8">
        <v>3277133</v>
      </c>
      <c r="I33" s="8">
        <v>2032540</v>
      </c>
      <c r="J33" s="8">
        <v>6430771</v>
      </c>
      <c r="K33" s="8">
        <v>1167175</v>
      </c>
      <c r="L33" s="8">
        <v>4933069</v>
      </c>
      <c r="M33" s="8">
        <v>6422455</v>
      </c>
      <c r="N33" s="8">
        <v>12522699</v>
      </c>
      <c r="O33" s="8">
        <v>2402568</v>
      </c>
      <c r="P33" s="8">
        <v>2930407</v>
      </c>
      <c r="Q33" s="8">
        <v>2014750</v>
      </c>
      <c r="R33" s="8">
        <v>7347725</v>
      </c>
      <c r="S33" s="8"/>
      <c r="T33" s="8"/>
      <c r="U33" s="8"/>
      <c r="V33" s="8"/>
      <c r="W33" s="8">
        <v>26301195</v>
      </c>
      <c r="X33" s="8">
        <v>33343762</v>
      </c>
      <c r="Y33" s="8">
        <v>-7042567</v>
      </c>
      <c r="Z33" s="2">
        <v>-21.12</v>
      </c>
      <c r="AA33" s="6">
        <v>42129364</v>
      </c>
    </row>
    <row r="34" spans="1:27" ht="13.5">
      <c r="A34" s="23" t="s">
        <v>57</v>
      </c>
      <c r="B34" s="29"/>
      <c r="C34" s="6">
        <v>29030</v>
      </c>
      <c r="D34" s="6"/>
      <c r="E34" s="7">
        <v>8484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>
        <v>4242</v>
      </c>
      <c r="Y34" s="8">
        <v>-4242</v>
      </c>
      <c r="Z34" s="2">
        <v>-100</v>
      </c>
      <c r="AA34" s="6"/>
    </row>
    <row r="35" spans="1:27" ht="12.75">
      <c r="A35" s="40" t="s">
        <v>58</v>
      </c>
      <c r="B35" s="32"/>
      <c r="C35" s="33">
        <f aca="true" t="shared" si="1" ref="C35:Y35">SUM(C24:C34)</f>
        <v>436665747</v>
      </c>
      <c r="D35" s="33">
        <f>SUM(D24:D34)</f>
        <v>0</v>
      </c>
      <c r="E35" s="34">
        <f t="shared" si="1"/>
        <v>528541576</v>
      </c>
      <c r="F35" s="35">
        <f t="shared" si="1"/>
        <v>512282614</v>
      </c>
      <c r="G35" s="35">
        <f t="shared" si="1"/>
        <v>33958497</v>
      </c>
      <c r="H35" s="35">
        <f t="shared" si="1"/>
        <v>35045763</v>
      </c>
      <c r="I35" s="35">
        <f t="shared" si="1"/>
        <v>20903504</v>
      </c>
      <c r="J35" s="35">
        <f t="shared" si="1"/>
        <v>89907764</v>
      </c>
      <c r="K35" s="35">
        <f t="shared" si="1"/>
        <v>28179692</v>
      </c>
      <c r="L35" s="35">
        <f t="shared" si="1"/>
        <v>58937831</v>
      </c>
      <c r="M35" s="35">
        <f t="shared" si="1"/>
        <v>34565228</v>
      </c>
      <c r="N35" s="35">
        <f t="shared" si="1"/>
        <v>121682751</v>
      </c>
      <c r="O35" s="35">
        <f t="shared" si="1"/>
        <v>19480282</v>
      </c>
      <c r="P35" s="35">
        <f t="shared" si="1"/>
        <v>23554629</v>
      </c>
      <c r="Q35" s="35">
        <f t="shared" si="1"/>
        <v>62176844</v>
      </c>
      <c r="R35" s="35">
        <f t="shared" si="1"/>
        <v>105211755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316802270</v>
      </c>
      <c r="X35" s="35">
        <f t="shared" si="1"/>
        <v>289599273</v>
      </c>
      <c r="Y35" s="35">
        <f t="shared" si="1"/>
        <v>27202997</v>
      </c>
      <c r="Z35" s="36">
        <f>+IF(X35&lt;&gt;0,+(Y35/X35)*100,0)</f>
        <v>9.393323649676427</v>
      </c>
      <c r="AA35" s="33">
        <f>SUM(AA24:AA34)</f>
        <v>512282614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-54507198</v>
      </c>
      <c r="D37" s="46">
        <f>+D21-D35</f>
        <v>0</v>
      </c>
      <c r="E37" s="47">
        <f t="shared" si="2"/>
        <v>8087835</v>
      </c>
      <c r="F37" s="48">
        <f t="shared" si="2"/>
        <v>-37279146</v>
      </c>
      <c r="G37" s="48">
        <f t="shared" si="2"/>
        <v>34086053</v>
      </c>
      <c r="H37" s="48">
        <f t="shared" si="2"/>
        <v>-22461570</v>
      </c>
      <c r="I37" s="48">
        <f t="shared" si="2"/>
        <v>13270756</v>
      </c>
      <c r="J37" s="48">
        <f t="shared" si="2"/>
        <v>24895239</v>
      </c>
      <c r="K37" s="48">
        <f t="shared" si="2"/>
        <v>7000775</v>
      </c>
      <c r="L37" s="48">
        <f t="shared" si="2"/>
        <v>-25517285</v>
      </c>
      <c r="M37" s="48">
        <f t="shared" si="2"/>
        <v>13048036</v>
      </c>
      <c r="N37" s="48">
        <f t="shared" si="2"/>
        <v>-5468474</v>
      </c>
      <c r="O37" s="48">
        <f t="shared" si="2"/>
        <v>19739706</v>
      </c>
      <c r="P37" s="48">
        <f t="shared" si="2"/>
        <v>40057881</v>
      </c>
      <c r="Q37" s="48">
        <f t="shared" si="2"/>
        <v>-48055022</v>
      </c>
      <c r="R37" s="48">
        <f t="shared" si="2"/>
        <v>11742565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31169330</v>
      </c>
      <c r="X37" s="48">
        <f>IF(F21=F35,0,X21-X35)</f>
        <v>2090139553</v>
      </c>
      <c r="Y37" s="48">
        <f t="shared" si="2"/>
        <v>-2058970223</v>
      </c>
      <c r="Z37" s="49">
        <f>+IF(X37&lt;&gt;0,+(Y37/X37)*100,0)</f>
        <v>-98.50874407140603</v>
      </c>
      <c r="AA37" s="46">
        <f>+AA21-AA35</f>
        <v>-37279146</v>
      </c>
    </row>
    <row r="38" spans="1:27" ht="22.5" customHeight="1">
      <c r="A38" s="50" t="s">
        <v>60</v>
      </c>
      <c r="B38" s="29"/>
      <c r="C38" s="6">
        <v>34430886</v>
      </c>
      <c r="D38" s="6"/>
      <c r="E38" s="7">
        <v>98765000</v>
      </c>
      <c r="F38" s="8">
        <v>67765000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>
        <v>66323744</v>
      </c>
      <c r="Y38" s="8">
        <v>-66323744</v>
      </c>
      <c r="Z38" s="2">
        <v>-100</v>
      </c>
      <c r="AA38" s="6">
        <v>67765000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-20076312</v>
      </c>
      <c r="D41" s="56">
        <f>SUM(D37:D40)</f>
        <v>0</v>
      </c>
      <c r="E41" s="57">
        <f t="shared" si="3"/>
        <v>106852835</v>
      </c>
      <c r="F41" s="58">
        <f t="shared" si="3"/>
        <v>30485854</v>
      </c>
      <c r="G41" s="58">
        <f t="shared" si="3"/>
        <v>34086053</v>
      </c>
      <c r="H41" s="58">
        <f t="shared" si="3"/>
        <v>-22461570</v>
      </c>
      <c r="I41" s="58">
        <f t="shared" si="3"/>
        <v>13270756</v>
      </c>
      <c r="J41" s="58">
        <f t="shared" si="3"/>
        <v>24895239</v>
      </c>
      <c r="K41" s="58">
        <f t="shared" si="3"/>
        <v>7000775</v>
      </c>
      <c r="L41" s="58">
        <f t="shared" si="3"/>
        <v>-25517285</v>
      </c>
      <c r="M41" s="58">
        <f t="shared" si="3"/>
        <v>13048036</v>
      </c>
      <c r="N41" s="58">
        <f t="shared" si="3"/>
        <v>-5468474</v>
      </c>
      <c r="O41" s="58">
        <f t="shared" si="3"/>
        <v>19739706</v>
      </c>
      <c r="P41" s="58">
        <f t="shared" si="3"/>
        <v>40057881</v>
      </c>
      <c r="Q41" s="58">
        <f t="shared" si="3"/>
        <v>-48055022</v>
      </c>
      <c r="R41" s="58">
        <f t="shared" si="3"/>
        <v>11742565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31169330</v>
      </c>
      <c r="X41" s="58">
        <f t="shared" si="3"/>
        <v>2156463297</v>
      </c>
      <c r="Y41" s="58">
        <f t="shared" si="3"/>
        <v>-2125293967</v>
      </c>
      <c r="Z41" s="59">
        <f>+IF(X41&lt;&gt;0,+(Y41/X41)*100,0)</f>
        <v>-98.55460883366938</v>
      </c>
      <c r="AA41" s="56">
        <f>SUM(AA37:AA40)</f>
        <v>30485854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-20076312</v>
      </c>
      <c r="D43" s="64">
        <f>+D41-D42</f>
        <v>0</v>
      </c>
      <c r="E43" s="65">
        <f t="shared" si="4"/>
        <v>106852835</v>
      </c>
      <c r="F43" s="66">
        <f t="shared" si="4"/>
        <v>30485854</v>
      </c>
      <c r="G43" s="66">
        <f t="shared" si="4"/>
        <v>34086053</v>
      </c>
      <c r="H43" s="66">
        <f t="shared" si="4"/>
        <v>-22461570</v>
      </c>
      <c r="I43" s="66">
        <f t="shared" si="4"/>
        <v>13270756</v>
      </c>
      <c r="J43" s="66">
        <f t="shared" si="4"/>
        <v>24895239</v>
      </c>
      <c r="K43" s="66">
        <f t="shared" si="4"/>
        <v>7000775</v>
      </c>
      <c r="L43" s="66">
        <f t="shared" si="4"/>
        <v>-25517285</v>
      </c>
      <c r="M43" s="66">
        <f t="shared" si="4"/>
        <v>13048036</v>
      </c>
      <c r="N43" s="66">
        <f t="shared" si="4"/>
        <v>-5468474</v>
      </c>
      <c r="O43" s="66">
        <f t="shared" si="4"/>
        <v>19739706</v>
      </c>
      <c r="P43" s="66">
        <f t="shared" si="4"/>
        <v>40057881</v>
      </c>
      <c r="Q43" s="66">
        <f t="shared" si="4"/>
        <v>-48055022</v>
      </c>
      <c r="R43" s="66">
        <f t="shared" si="4"/>
        <v>11742565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31169330</v>
      </c>
      <c r="X43" s="66">
        <f t="shared" si="4"/>
        <v>2156463297</v>
      </c>
      <c r="Y43" s="66">
        <f t="shared" si="4"/>
        <v>-2125293967</v>
      </c>
      <c r="Z43" s="67">
        <f>+IF(X43&lt;&gt;0,+(Y43/X43)*100,0)</f>
        <v>-98.55460883366938</v>
      </c>
      <c r="AA43" s="64">
        <f>+AA41-AA42</f>
        <v>30485854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-20076312</v>
      </c>
      <c r="D45" s="56">
        <f>SUM(D43:D44)</f>
        <v>0</v>
      </c>
      <c r="E45" s="57">
        <f t="shared" si="5"/>
        <v>106852835</v>
      </c>
      <c r="F45" s="58">
        <f t="shared" si="5"/>
        <v>30485854</v>
      </c>
      <c r="G45" s="58">
        <f t="shared" si="5"/>
        <v>34086053</v>
      </c>
      <c r="H45" s="58">
        <f t="shared" si="5"/>
        <v>-22461570</v>
      </c>
      <c r="I45" s="58">
        <f t="shared" si="5"/>
        <v>13270756</v>
      </c>
      <c r="J45" s="58">
        <f t="shared" si="5"/>
        <v>24895239</v>
      </c>
      <c r="K45" s="58">
        <f t="shared" si="5"/>
        <v>7000775</v>
      </c>
      <c r="L45" s="58">
        <f t="shared" si="5"/>
        <v>-25517285</v>
      </c>
      <c r="M45" s="58">
        <f t="shared" si="5"/>
        <v>13048036</v>
      </c>
      <c r="N45" s="58">
        <f t="shared" si="5"/>
        <v>-5468474</v>
      </c>
      <c r="O45" s="58">
        <f t="shared" si="5"/>
        <v>19739706</v>
      </c>
      <c r="P45" s="58">
        <f t="shared" si="5"/>
        <v>40057881</v>
      </c>
      <c r="Q45" s="58">
        <f t="shared" si="5"/>
        <v>-48055022</v>
      </c>
      <c r="R45" s="58">
        <f t="shared" si="5"/>
        <v>11742565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31169330</v>
      </c>
      <c r="X45" s="58">
        <f t="shared" si="5"/>
        <v>2156463297</v>
      </c>
      <c r="Y45" s="58">
        <f t="shared" si="5"/>
        <v>-2125293967</v>
      </c>
      <c r="Z45" s="59">
        <f>+IF(X45&lt;&gt;0,+(Y45/X45)*100,0)</f>
        <v>-98.55460883366938</v>
      </c>
      <c r="AA45" s="56">
        <f>SUM(AA43:AA44)</f>
        <v>30485854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-20076312</v>
      </c>
      <c r="D47" s="71">
        <f>SUM(D45:D46)</f>
        <v>0</v>
      </c>
      <c r="E47" s="72">
        <f t="shared" si="6"/>
        <v>106852835</v>
      </c>
      <c r="F47" s="73">
        <f t="shared" si="6"/>
        <v>30485854</v>
      </c>
      <c r="G47" s="73">
        <f t="shared" si="6"/>
        <v>34086053</v>
      </c>
      <c r="H47" s="74">
        <f t="shared" si="6"/>
        <v>-22461570</v>
      </c>
      <c r="I47" s="74">
        <f t="shared" si="6"/>
        <v>13270756</v>
      </c>
      <c r="J47" s="74">
        <f t="shared" si="6"/>
        <v>24895239</v>
      </c>
      <c r="K47" s="74">
        <f t="shared" si="6"/>
        <v>7000775</v>
      </c>
      <c r="L47" s="74">
        <f t="shared" si="6"/>
        <v>-25517285</v>
      </c>
      <c r="M47" s="73">
        <f t="shared" si="6"/>
        <v>13048036</v>
      </c>
      <c r="N47" s="73">
        <f t="shared" si="6"/>
        <v>-5468474</v>
      </c>
      <c r="O47" s="74">
        <f t="shared" si="6"/>
        <v>19739706</v>
      </c>
      <c r="P47" s="74">
        <f t="shared" si="6"/>
        <v>40057881</v>
      </c>
      <c r="Q47" s="74">
        <f t="shared" si="6"/>
        <v>-48055022</v>
      </c>
      <c r="R47" s="74">
        <f t="shared" si="6"/>
        <v>11742565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31169330</v>
      </c>
      <c r="X47" s="74">
        <f t="shared" si="6"/>
        <v>2156463297</v>
      </c>
      <c r="Y47" s="74">
        <f t="shared" si="6"/>
        <v>-2125293967</v>
      </c>
      <c r="Z47" s="75">
        <f>+IF(X47&lt;&gt;0,+(Y47/X47)*100,0)</f>
        <v>-98.55460883366938</v>
      </c>
      <c r="AA47" s="76">
        <f>SUM(AA45:AA46)</f>
        <v>30485854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72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101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/>
      <c r="D5" s="6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2"/>
      <c r="AA5" s="6"/>
    </row>
    <row r="6" spans="1:27" ht="13.5">
      <c r="A6" s="23" t="s">
        <v>32</v>
      </c>
      <c r="B6" s="24"/>
      <c r="C6" s="6"/>
      <c r="D6" s="6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2"/>
      <c r="AA6" s="6"/>
    </row>
    <row r="7" spans="1:27" ht="13.5">
      <c r="A7" s="25" t="s">
        <v>33</v>
      </c>
      <c r="B7" s="24"/>
      <c r="C7" s="6"/>
      <c r="D7" s="6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2"/>
      <c r="AA7" s="6"/>
    </row>
    <row r="8" spans="1:27" ht="13.5">
      <c r="A8" s="25" t="s">
        <v>34</v>
      </c>
      <c r="B8" s="24"/>
      <c r="C8" s="6"/>
      <c r="D8" s="6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2"/>
      <c r="AA8" s="6"/>
    </row>
    <row r="9" spans="1:27" ht="13.5">
      <c r="A9" s="25" t="s">
        <v>35</v>
      </c>
      <c r="B9" s="24"/>
      <c r="C9" s="6"/>
      <c r="D9" s="6"/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2"/>
      <c r="AA9" s="6"/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118862</v>
      </c>
      <c r="D11" s="6"/>
      <c r="E11" s="7">
        <v>128098</v>
      </c>
      <c r="F11" s="8">
        <v>128098</v>
      </c>
      <c r="G11" s="8"/>
      <c r="H11" s="8">
        <v>20726</v>
      </c>
      <c r="I11" s="8"/>
      <c r="J11" s="8">
        <v>20726</v>
      </c>
      <c r="K11" s="8">
        <v>10792</v>
      </c>
      <c r="L11" s="8"/>
      <c r="M11" s="8">
        <v>10792</v>
      </c>
      <c r="N11" s="8">
        <v>21584</v>
      </c>
      <c r="O11" s="8"/>
      <c r="P11" s="8">
        <v>10792</v>
      </c>
      <c r="Q11" s="8"/>
      <c r="R11" s="8">
        <v>10792</v>
      </c>
      <c r="S11" s="8"/>
      <c r="T11" s="8"/>
      <c r="U11" s="8"/>
      <c r="V11" s="8"/>
      <c r="W11" s="8">
        <v>53102</v>
      </c>
      <c r="X11" s="8">
        <v>96073</v>
      </c>
      <c r="Y11" s="8">
        <v>-42971</v>
      </c>
      <c r="Z11" s="2">
        <v>-44.73</v>
      </c>
      <c r="AA11" s="6">
        <v>128098</v>
      </c>
    </row>
    <row r="12" spans="1:27" ht="13.5">
      <c r="A12" s="25" t="s">
        <v>37</v>
      </c>
      <c r="B12" s="29"/>
      <c r="C12" s="6">
        <v>877689</v>
      </c>
      <c r="D12" s="6"/>
      <c r="E12" s="7">
        <v>705150</v>
      </c>
      <c r="F12" s="8">
        <v>1062954</v>
      </c>
      <c r="G12" s="8"/>
      <c r="H12" s="8">
        <v>51221</v>
      </c>
      <c r="I12" s="8">
        <v>20886</v>
      </c>
      <c r="J12" s="8">
        <v>72107</v>
      </c>
      <c r="K12" s="8">
        <v>123245</v>
      </c>
      <c r="L12" s="8"/>
      <c r="M12" s="8">
        <v>105815</v>
      </c>
      <c r="N12" s="8">
        <v>229060</v>
      </c>
      <c r="O12" s="8">
        <v>89179</v>
      </c>
      <c r="P12" s="8">
        <v>122605</v>
      </c>
      <c r="Q12" s="8">
        <v>198490</v>
      </c>
      <c r="R12" s="8">
        <v>410274</v>
      </c>
      <c r="S12" s="8"/>
      <c r="T12" s="8"/>
      <c r="U12" s="8"/>
      <c r="V12" s="8"/>
      <c r="W12" s="8">
        <v>711441</v>
      </c>
      <c r="X12" s="8">
        <v>797214</v>
      </c>
      <c r="Y12" s="8">
        <v>-85773</v>
      </c>
      <c r="Z12" s="2">
        <v>-10.76</v>
      </c>
      <c r="AA12" s="6">
        <v>1062954</v>
      </c>
    </row>
    <row r="13" spans="1:27" ht="13.5">
      <c r="A13" s="23" t="s">
        <v>38</v>
      </c>
      <c r="B13" s="29"/>
      <c r="C13" s="6">
        <v>1003567</v>
      </c>
      <c r="D13" s="6"/>
      <c r="E13" s="7">
        <v>460640</v>
      </c>
      <c r="F13" s="8">
        <v>871055</v>
      </c>
      <c r="G13" s="8">
        <v>102654</v>
      </c>
      <c r="H13" s="8">
        <v>113694</v>
      </c>
      <c r="I13" s="8">
        <v>114846</v>
      </c>
      <c r="J13" s="8">
        <v>331194</v>
      </c>
      <c r="K13" s="8">
        <v>93292</v>
      </c>
      <c r="L13" s="8"/>
      <c r="M13" s="8">
        <v>95117</v>
      </c>
      <c r="N13" s="8">
        <v>188409</v>
      </c>
      <c r="O13" s="8">
        <v>62584</v>
      </c>
      <c r="P13" s="8">
        <v>68025</v>
      </c>
      <c r="Q13" s="8">
        <v>38144</v>
      </c>
      <c r="R13" s="8">
        <v>168753</v>
      </c>
      <c r="S13" s="8"/>
      <c r="T13" s="8"/>
      <c r="U13" s="8"/>
      <c r="V13" s="8"/>
      <c r="W13" s="8">
        <v>688356</v>
      </c>
      <c r="X13" s="8">
        <v>653291</v>
      </c>
      <c r="Y13" s="8">
        <v>35065</v>
      </c>
      <c r="Z13" s="2">
        <v>5.37</v>
      </c>
      <c r="AA13" s="6">
        <v>871055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/>
      <c r="D15" s="6"/>
      <c r="E15" s="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2"/>
      <c r="AA15" s="6"/>
    </row>
    <row r="16" spans="1:27" ht="13.5">
      <c r="A16" s="23" t="s">
        <v>41</v>
      </c>
      <c r="B16" s="29"/>
      <c r="C16" s="6"/>
      <c r="D16" s="6"/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2"/>
      <c r="AA16" s="6"/>
    </row>
    <row r="17" spans="1:27" ht="13.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3.5">
      <c r="A18" s="23" t="s">
        <v>43</v>
      </c>
      <c r="B18" s="29"/>
      <c r="C18" s="6">
        <v>97868813</v>
      </c>
      <c r="D18" s="6"/>
      <c r="E18" s="7">
        <v>98657001</v>
      </c>
      <c r="F18" s="8">
        <v>100632483</v>
      </c>
      <c r="G18" s="8">
        <v>37357000</v>
      </c>
      <c r="H18" s="8">
        <v>403777</v>
      </c>
      <c r="I18" s="8">
        <v>678571</v>
      </c>
      <c r="J18" s="8">
        <v>38439348</v>
      </c>
      <c r="K18" s="8">
        <v>1083894</v>
      </c>
      <c r="L18" s="8">
        <v>367948</v>
      </c>
      <c r="M18" s="8">
        <v>30982280</v>
      </c>
      <c r="N18" s="8">
        <v>32434122</v>
      </c>
      <c r="O18" s="8">
        <v>918285</v>
      </c>
      <c r="P18" s="8">
        <v>238912</v>
      </c>
      <c r="Q18" s="8">
        <v>25362176</v>
      </c>
      <c r="R18" s="8">
        <v>26519373</v>
      </c>
      <c r="S18" s="8"/>
      <c r="T18" s="8"/>
      <c r="U18" s="8"/>
      <c r="V18" s="8"/>
      <c r="W18" s="8">
        <v>97392843</v>
      </c>
      <c r="X18" s="8">
        <v>75474363</v>
      </c>
      <c r="Y18" s="8">
        <v>21918480</v>
      </c>
      <c r="Z18" s="2">
        <v>29.04</v>
      </c>
      <c r="AA18" s="6">
        <v>100632483</v>
      </c>
    </row>
    <row r="19" spans="1:27" ht="13.5">
      <c r="A19" s="23" t="s">
        <v>44</v>
      </c>
      <c r="B19" s="29"/>
      <c r="C19" s="6">
        <v>5635654</v>
      </c>
      <c r="D19" s="6"/>
      <c r="E19" s="7">
        <v>4081170</v>
      </c>
      <c r="F19" s="26">
        <v>4081170</v>
      </c>
      <c r="G19" s="26">
        <v>100</v>
      </c>
      <c r="H19" s="26">
        <v>26187</v>
      </c>
      <c r="I19" s="26">
        <v>32258</v>
      </c>
      <c r="J19" s="26">
        <v>58545</v>
      </c>
      <c r="K19" s="26">
        <v>17631</v>
      </c>
      <c r="L19" s="26">
        <v>100</v>
      </c>
      <c r="M19" s="26">
        <v>100</v>
      </c>
      <c r="N19" s="26">
        <v>17831</v>
      </c>
      <c r="O19" s="26">
        <v>13914</v>
      </c>
      <c r="P19" s="26">
        <v>1046436</v>
      </c>
      <c r="Q19" s="26">
        <v>-288522</v>
      </c>
      <c r="R19" s="26">
        <v>771828</v>
      </c>
      <c r="S19" s="26"/>
      <c r="T19" s="26"/>
      <c r="U19" s="26"/>
      <c r="V19" s="26"/>
      <c r="W19" s="26">
        <v>848204</v>
      </c>
      <c r="X19" s="26">
        <v>3060876</v>
      </c>
      <c r="Y19" s="26">
        <v>-2212672</v>
      </c>
      <c r="Z19" s="27">
        <v>-72.29</v>
      </c>
      <c r="AA19" s="28">
        <v>4081170</v>
      </c>
    </row>
    <row r="20" spans="1:27" ht="13.5">
      <c r="A20" s="23" t="s">
        <v>45</v>
      </c>
      <c r="B20" s="29"/>
      <c r="C20" s="6">
        <v>726000</v>
      </c>
      <c r="D20" s="6"/>
      <c r="E20" s="7"/>
      <c r="F20" s="8">
        <v>1000000</v>
      </c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>
        <v>750001</v>
      </c>
      <c r="Y20" s="8">
        <v>-750001</v>
      </c>
      <c r="Z20" s="2">
        <v>-100</v>
      </c>
      <c r="AA20" s="6">
        <v>1000000</v>
      </c>
    </row>
    <row r="21" spans="1:27" ht="24.75" customHeight="1">
      <c r="A21" s="31" t="s">
        <v>46</v>
      </c>
      <c r="B21" s="32"/>
      <c r="C21" s="33">
        <f aca="true" t="shared" si="0" ref="C21:Y21">SUM(C5:C20)</f>
        <v>106230585</v>
      </c>
      <c r="D21" s="33">
        <f t="shared" si="0"/>
        <v>0</v>
      </c>
      <c r="E21" s="34">
        <f t="shared" si="0"/>
        <v>104032059</v>
      </c>
      <c r="F21" s="35">
        <f t="shared" si="0"/>
        <v>107775760</v>
      </c>
      <c r="G21" s="35">
        <f t="shared" si="0"/>
        <v>37459754</v>
      </c>
      <c r="H21" s="35">
        <f t="shared" si="0"/>
        <v>615605</v>
      </c>
      <c r="I21" s="35">
        <f t="shared" si="0"/>
        <v>846561</v>
      </c>
      <c r="J21" s="35">
        <f t="shared" si="0"/>
        <v>38921920</v>
      </c>
      <c r="K21" s="35">
        <f t="shared" si="0"/>
        <v>1328854</v>
      </c>
      <c r="L21" s="35">
        <f t="shared" si="0"/>
        <v>368048</v>
      </c>
      <c r="M21" s="35">
        <f t="shared" si="0"/>
        <v>31194104</v>
      </c>
      <c r="N21" s="35">
        <f t="shared" si="0"/>
        <v>32891006</v>
      </c>
      <c r="O21" s="35">
        <f t="shared" si="0"/>
        <v>1083962</v>
      </c>
      <c r="P21" s="35">
        <f t="shared" si="0"/>
        <v>1486770</v>
      </c>
      <c r="Q21" s="35">
        <f t="shared" si="0"/>
        <v>25310288</v>
      </c>
      <c r="R21" s="35">
        <f t="shared" si="0"/>
        <v>27881020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99693946</v>
      </c>
      <c r="X21" s="35">
        <f t="shared" si="0"/>
        <v>80831818</v>
      </c>
      <c r="Y21" s="35">
        <f t="shared" si="0"/>
        <v>18862128</v>
      </c>
      <c r="Z21" s="36">
        <f>+IF(X21&lt;&gt;0,+(Y21/X21)*100,0)</f>
        <v>23.3350287877974</v>
      </c>
      <c r="AA21" s="33">
        <f>SUM(AA5:AA20)</f>
        <v>107775760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56398066</v>
      </c>
      <c r="D24" s="6"/>
      <c r="E24" s="7">
        <v>64184314</v>
      </c>
      <c r="F24" s="8">
        <v>63415422</v>
      </c>
      <c r="G24" s="8">
        <v>4975925</v>
      </c>
      <c r="H24" s="8">
        <v>4781012</v>
      </c>
      <c r="I24" s="8">
        <v>4895148</v>
      </c>
      <c r="J24" s="8">
        <v>14652085</v>
      </c>
      <c r="K24" s="8">
        <v>4868072</v>
      </c>
      <c r="L24" s="8">
        <v>7316722</v>
      </c>
      <c r="M24" s="8">
        <v>6303701</v>
      </c>
      <c r="N24" s="8">
        <v>18488495</v>
      </c>
      <c r="O24" s="8">
        <v>4684475</v>
      </c>
      <c r="P24" s="8">
        <v>5240323</v>
      </c>
      <c r="Q24" s="8">
        <v>5112124</v>
      </c>
      <c r="R24" s="8">
        <v>15036922</v>
      </c>
      <c r="S24" s="8"/>
      <c r="T24" s="8"/>
      <c r="U24" s="8"/>
      <c r="V24" s="8"/>
      <c r="W24" s="8">
        <v>48177502</v>
      </c>
      <c r="X24" s="8">
        <v>47561568</v>
      </c>
      <c r="Y24" s="8">
        <v>615934</v>
      </c>
      <c r="Z24" s="2">
        <v>1.3</v>
      </c>
      <c r="AA24" s="6">
        <v>63415422</v>
      </c>
    </row>
    <row r="25" spans="1:27" ht="13.5">
      <c r="A25" s="25" t="s">
        <v>49</v>
      </c>
      <c r="B25" s="24"/>
      <c r="C25" s="6">
        <v>4303489</v>
      </c>
      <c r="D25" s="6"/>
      <c r="E25" s="7">
        <v>4388407</v>
      </c>
      <c r="F25" s="8">
        <v>4722893</v>
      </c>
      <c r="G25" s="8">
        <v>376731</v>
      </c>
      <c r="H25" s="8">
        <v>406636</v>
      </c>
      <c r="I25" s="8">
        <v>406636</v>
      </c>
      <c r="J25" s="8">
        <v>1190003</v>
      </c>
      <c r="K25" s="8">
        <v>406636</v>
      </c>
      <c r="L25" s="8">
        <v>406636</v>
      </c>
      <c r="M25" s="8">
        <v>452269</v>
      </c>
      <c r="N25" s="8">
        <v>1265541</v>
      </c>
      <c r="O25" s="8">
        <v>414242</v>
      </c>
      <c r="P25" s="8">
        <v>414241</v>
      </c>
      <c r="Q25" s="8">
        <v>161874</v>
      </c>
      <c r="R25" s="8">
        <v>990357</v>
      </c>
      <c r="S25" s="8"/>
      <c r="T25" s="8"/>
      <c r="U25" s="8"/>
      <c r="V25" s="8"/>
      <c r="W25" s="8">
        <v>3445901</v>
      </c>
      <c r="X25" s="8">
        <v>3542168</v>
      </c>
      <c r="Y25" s="8">
        <v>-96267</v>
      </c>
      <c r="Z25" s="2">
        <v>-2.72</v>
      </c>
      <c r="AA25" s="6">
        <v>4722893</v>
      </c>
    </row>
    <row r="26" spans="1:27" ht="13.5">
      <c r="A26" s="25" t="s">
        <v>50</v>
      </c>
      <c r="B26" s="24"/>
      <c r="C26" s="6">
        <v>963985</v>
      </c>
      <c r="D26" s="6"/>
      <c r="E26" s="7">
        <v>229489</v>
      </c>
      <c r="F26" s="8">
        <v>229489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172117</v>
      </c>
      <c r="Y26" s="8">
        <v>-172117</v>
      </c>
      <c r="Z26" s="2">
        <v>-100</v>
      </c>
      <c r="AA26" s="6">
        <v>229489</v>
      </c>
    </row>
    <row r="27" spans="1:27" ht="13.5">
      <c r="A27" s="25" t="s">
        <v>51</v>
      </c>
      <c r="B27" s="24"/>
      <c r="C27" s="6">
        <v>3343378</v>
      </c>
      <c r="D27" s="6"/>
      <c r="E27" s="7">
        <v>3574713</v>
      </c>
      <c r="F27" s="8">
        <v>3788922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>
        <v>2548183</v>
      </c>
      <c r="R27" s="8">
        <v>2548183</v>
      </c>
      <c r="S27" s="8"/>
      <c r="T27" s="8"/>
      <c r="U27" s="8"/>
      <c r="V27" s="8"/>
      <c r="W27" s="8">
        <v>2548183</v>
      </c>
      <c r="X27" s="8">
        <v>2841690</v>
      </c>
      <c r="Y27" s="8">
        <v>-293507</v>
      </c>
      <c r="Z27" s="2">
        <v>-10.33</v>
      </c>
      <c r="AA27" s="6">
        <v>3788922</v>
      </c>
    </row>
    <row r="28" spans="1:27" ht="13.5">
      <c r="A28" s="25" t="s">
        <v>52</v>
      </c>
      <c r="B28" s="24"/>
      <c r="C28" s="6">
        <v>403016</v>
      </c>
      <c r="D28" s="6"/>
      <c r="E28" s="7"/>
      <c r="F28" s="8">
        <v>9000</v>
      </c>
      <c r="G28" s="8">
        <v>77</v>
      </c>
      <c r="H28" s="8">
        <v>670</v>
      </c>
      <c r="I28" s="8">
        <v>73</v>
      </c>
      <c r="J28" s="8">
        <v>820</v>
      </c>
      <c r="K28" s="8">
        <v>200</v>
      </c>
      <c r="L28" s="8">
        <v>255</v>
      </c>
      <c r="M28" s="8">
        <v>1576</v>
      </c>
      <c r="N28" s="8">
        <v>2031</v>
      </c>
      <c r="O28" s="8">
        <v>993</v>
      </c>
      <c r="P28" s="8"/>
      <c r="Q28" s="8">
        <v>-753</v>
      </c>
      <c r="R28" s="8">
        <v>240</v>
      </c>
      <c r="S28" s="8"/>
      <c r="T28" s="8"/>
      <c r="U28" s="8"/>
      <c r="V28" s="8"/>
      <c r="W28" s="8">
        <v>3091</v>
      </c>
      <c r="X28" s="8">
        <v>6750</v>
      </c>
      <c r="Y28" s="8">
        <v>-3659</v>
      </c>
      <c r="Z28" s="2">
        <v>-54.21</v>
      </c>
      <c r="AA28" s="6">
        <v>9000</v>
      </c>
    </row>
    <row r="29" spans="1:27" ht="13.5">
      <c r="A29" s="25" t="s">
        <v>53</v>
      </c>
      <c r="B29" s="24"/>
      <c r="C29" s="6"/>
      <c r="D29" s="6"/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2"/>
      <c r="AA29" s="6"/>
    </row>
    <row r="30" spans="1:27" ht="13.5">
      <c r="A30" s="25" t="s">
        <v>54</v>
      </c>
      <c r="B30" s="24"/>
      <c r="C30" s="6">
        <v>3404638</v>
      </c>
      <c r="D30" s="6"/>
      <c r="E30" s="7">
        <v>1606466</v>
      </c>
      <c r="F30" s="8">
        <v>1501096</v>
      </c>
      <c r="G30" s="8">
        <v>40000</v>
      </c>
      <c r="H30" s="8">
        <v>1557</v>
      </c>
      <c r="I30" s="8">
        <v>-10</v>
      </c>
      <c r="J30" s="8">
        <v>41547</v>
      </c>
      <c r="K30" s="8">
        <v>44250</v>
      </c>
      <c r="L30" s="8">
        <v>1999</v>
      </c>
      <c r="M30" s="8">
        <v>129405</v>
      </c>
      <c r="N30" s="8">
        <v>175654</v>
      </c>
      <c r="O30" s="8"/>
      <c r="P30" s="8">
        <v>278923</v>
      </c>
      <c r="Q30" s="8">
        <v>285334</v>
      </c>
      <c r="R30" s="8">
        <v>564257</v>
      </c>
      <c r="S30" s="8"/>
      <c r="T30" s="8"/>
      <c r="U30" s="8"/>
      <c r="V30" s="8"/>
      <c r="W30" s="8">
        <v>781458</v>
      </c>
      <c r="X30" s="8">
        <v>1125820</v>
      </c>
      <c r="Y30" s="8">
        <v>-344362</v>
      </c>
      <c r="Z30" s="2">
        <v>-30.59</v>
      </c>
      <c r="AA30" s="6">
        <v>1501096</v>
      </c>
    </row>
    <row r="31" spans="1:27" ht="13.5">
      <c r="A31" s="25" t="s">
        <v>55</v>
      </c>
      <c r="B31" s="24"/>
      <c r="C31" s="6">
        <v>11959852</v>
      </c>
      <c r="D31" s="6"/>
      <c r="E31" s="7">
        <v>10513172</v>
      </c>
      <c r="F31" s="8">
        <v>11999295</v>
      </c>
      <c r="G31" s="8">
        <v>89201</v>
      </c>
      <c r="H31" s="8">
        <v>782155</v>
      </c>
      <c r="I31" s="8">
        <v>2179615</v>
      </c>
      <c r="J31" s="8">
        <v>3050971</v>
      </c>
      <c r="K31" s="8">
        <v>254854</v>
      </c>
      <c r="L31" s="8">
        <v>1696842</v>
      </c>
      <c r="M31" s="8">
        <v>1416831</v>
      </c>
      <c r="N31" s="8">
        <v>3368527</v>
      </c>
      <c r="O31" s="8">
        <v>449317</v>
      </c>
      <c r="P31" s="8">
        <v>943409</v>
      </c>
      <c r="Q31" s="8">
        <v>1282607</v>
      </c>
      <c r="R31" s="8">
        <v>2675333</v>
      </c>
      <c r="S31" s="8"/>
      <c r="T31" s="8"/>
      <c r="U31" s="8"/>
      <c r="V31" s="8"/>
      <c r="W31" s="8">
        <v>9094831</v>
      </c>
      <c r="X31" s="8">
        <v>8999463</v>
      </c>
      <c r="Y31" s="8">
        <v>95368</v>
      </c>
      <c r="Z31" s="2">
        <v>1.06</v>
      </c>
      <c r="AA31" s="6">
        <v>11999295</v>
      </c>
    </row>
    <row r="32" spans="1:27" ht="13.5">
      <c r="A32" s="25" t="s">
        <v>43</v>
      </c>
      <c r="B32" s="24"/>
      <c r="C32" s="6">
        <v>198948</v>
      </c>
      <c r="D32" s="6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2"/>
      <c r="AA32" s="6"/>
    </row>
    <row r="33" spans="1:27" ht="13.5">
      <c r="A33" s="25" t="s">
        <v>56</v>
      </c>
      <c r="B33" s="24"/>
      <c r="C33" s="6">
        <v>14941201</v>
      </c>
      <c r="D33" s="6"/>
      <c r="E33" s="7">
        <v>17584498</v>
      </c>
      <c r="F33" s="8">
        <v>19699043</v>
      </c>
      <c r="G33" s="8">
        <v>1273512</v>
      </c>
      <c r="H33" s="8">
        <v>683378</v>
      </c>
      <c r="I33" s="8">
        <v>1369993</v>
      </c>
      <c r="J33" s="8">
        <v>3326883</v>
      </c>
      <c r="K33" s="8">
        <v>2394195</v>
      </c>
      <c r="L33" s="8">
        <v>3368141</v>
      </c>
      <c r="M33" s="8">
        <v>1360169</v>
      </c>
      <c r="N33" s="8">
        <v>7122505</v>
      </c>
      <c r="O33" s="8">
        <v>865647</v>
      </c>
      <c r="P33" s="8">
        <v>1473027</v>
      </c>
      <c r="Q33" s="8">
        <v>2895426</v>
      </c>
      <c r="R33" s="8">
        <v>5234100</v>
      </c>
      <c r="S33" s="8"/>
      <c r="T33" s="8"/>
      <c r="U33" s="8"/>
      <c r="V33" s="8"/>
      <c r="W33" s="8">
        <v>15683488</v>
      </c>
      <c r="X33" s="8">
        <v>14774252</v>
      </c>
      <c r="Y33" s="8">
        <v>909236</v>
      </c>
      <c r="Z33" s="2">
        <v>6.15</v>
      </c>
      <c r="AA33" s="6">
        <v>19699043</v>
      </c>
    </row>
    <row r="34" spans="1:27" ht="13.5">
      <c r="A34" s="23" t="s">
        <v>57</v>
      </c>
      <c r="B34" s="29"/>
      <c r="C34" s="6">
        <v>3919662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99836235</v>
      </c>
      <c r="D35" s="33">
        <f>SUM(D24:D34)</f>
        <v>0</v>
      </c>
      <c r="E35" s="34">
        <f t="shared" si="1"/>
        <v>102081059</v>
      </c>
      <c r="F35" s="35">
        <f t="shared" si="1"/>
        <v>105365160</v>
      </c>
      <c r="G35" s="35">
        <f t="shared" si="1"/>
        <v>6755446</v>
      </c>
      <c r="H35" s="35">
        <f t="shared" si="1"/>
        <v>6655408</v>
      </c>
      <c r="I35" s="35">
        <f t="shared" si="1"/>
        <v>8851455</v>
      </c>
      <c r="J35" s="35">
        <f t="shared" si="1"/>
        <v>22262309</v>
      </c>
      <c r="K35" s="35">
        <f t="shared" si="1"/>
        <v>7968207</v>
      </c>
      <c r="L35" s="35">
        <f t="shared" si="1"/>
        <v>12790595</v>
      </c>
      <c r="M35" s="35">
        <f t="shared" si="1"/>
        <v>9663951</v>
      </c>
      <c r="N35" s="35">
        <f t="shared" si="1"/>
        <v>30422753</v>
      </c>
      <c r="O35" s="35">
        <f t="shared" si="1"/>
        <v>6414674</v>
      </c>
      <c r="P35" s="35">
        <f t="shared" si="1"/>
        <v>8349923</v>
      </c>
      <c r="Q35" s="35">
        <f t="shared" si="1"/>
        <v>12284795</v>
      </c>
      <c r="R35" s="35">
        <f t="shared" si="1"/>
        <v>27049392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79734454</v>
      </c>
      <c r="X35" s="35">
        <f t="shared" si="1"/>
        <v>79023828</v>
      </c>
      <c r="Y35" s="35">
        <f t="shared" si="1"/>
        <v>710626</v>
      </c>
      <c r="Z35" s="36">
        <f>+IF(X35&lt;&gt;0,+(Y35/X35)*100,0)</f>
        <v>0.8992553486525608</v>
      </c>
      <c r="AA35" s="33">
        <f>SUM(AA24:AA34)</f>
        <v>105365160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6394350</v>
      </c>
      <c r="D37" s="46">
        <f>+D21-D35</f>
        <v>0</v>
      </c>
      <c r="E37" s="47">
        <f t="shared" si="2"/>
        <v>1951000</v>
      </c>
      <c r="F37" s="48">
        <f t="shared" si="2"/>
        <v>2410600</v>
      </c>
      <c r="G37" s="48">
        <f t="shared" si="2"/>
        <v>30704308</v>
      </c>
      <c r="H37" s="48">
        <f t="shared" si="2"/>
        <v>-6039803</v>
      </c>
      <c r="I37" s="48">
        <f t="shared" si="2"/>
        <v>-8004894</v>
      </c>
      <c r="J37" s="48">
        <f t="shared" si="2"/>
        <v>16659611</v>
      </c>
      <c r="K37" s="48">
        <f t="shared" si="2"/>
        <v>-6639353</v>
      </c>
      <c r="L37" s="48">
        <f t="shared" si="2"/>
        <v>-12422547</v>
      </c>
      <c r="M37" s="48">
        <f t="shared" si="2"/>
        <v>21530153</v>
      </c>
      <c r="N37" s="48">
        <f t="shared" si="2"/>
        <v>2468253</v>
      </c>
      <c r="O37" s="48">
        <f t="shared" si="2"/>
        <v>-5330712</v>
      </c>
      <c r="P37" s="48">
        <f t="shared" si="2"/>
        <v>-6863153</v>
      </c>
      <c r="Q37" s="48">
        <f t="shared" si="2"/>
        <v>13025493</v>
      </c>
      <c r="R37" s="48">
        <f t="shared" si="2"/>
        <v>831628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19959492</v>
      </c>
      <c r="X37" s="48">
        <f>IF(F21=F35,0,X21-X35)</f>
        <v>1807990</v>
      </c>
      <c r="Y37" s="48">
        <f t="shared" si="2"/>
        <v>18151502</v>
      </c>
      <c r="Z37" s="49">
        <f>+IF(X37&lt;&gt;0,+(Y37/X37)*100,0)</f>
        <v>1003.9603095149863</v>
      </c>
      <c r="AA37" s="46">
        <f>+AA21-AA35</f>
        <v>2410600</v>
      </c>
    </row>
    <row r="38" spans="1:27" ht="22.5" customHeight="1">
      <c r="A38" s="50" t="s">
        <v>60</v>
      </c>
      <c r="B38" s="29"/>
      <c r="C38" s="6"/>
      <c r="D38" s="6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2"/>
      <c r="AA38" s="6"/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3.5">
      <c r="A40" s="23" t="s">
        <v>62</v>
      </c>
      <c r="B40" s="29"/>
      <c r="C40" s="51">
        <v>345974</v>
      </c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6740324</v>
      </c>
      <c r="D41" s="56">
        <f>SUM(D37:D40)</f>
        <v>0</v>
      </c>
      <c r="E41" s="57">
        <f t="shared" si="3"/>
        <v>1951000</v>
      </c>
      <c r="F41" s="58">
        <f t="shared" si="3"/>
        <v>2410600</v>
      </c>
      <c r="G41" s="58">
        <f t="shared" si="3"/>
        <v>30704308</v>
      </c>
      <c r="H41" s="58">
        <f t="shared" si="3"/>
        <v>-6039803</v>
      </c>
      <c r="I41" s="58">
        <f t="shared" si="3"/>
        <v>-8004894</v>
      </c>
      <c r="J41" s="58">
        <f t="shared" si="3"/>
        <v>16659611</v>
      </c>
      <c r="K41" s="58">
        <f t="shared" si="3"/>
        <v>-6639353</v>
      </c>
      <c r="L41" s="58">
        <f t="shared" si="3"/>
        <v>-12422547</v>
      </c>
      <c r="M41" s="58">
        <f t="shared" si="3"/>
        <v>21530153</v>
      </c>
      <c r="N41" s="58">
        <f t="shared" si="3"/>
        <v>2468253</v>
      </c>
      <c r="O41" s="58">
        <f t="shared" si="3"/>
        <v>-5330712</v>
      </c>
      <c r="P41" s="58">
        <f t="shared" si="3"/>
        <v>-6863153</v>
      </c>
      <c r="Q41" s="58">
        <f t="shared" si="3"/>
        <v>13025493</v>
      </c>
      <c r="R41" s="58">
        <f t="shared" si="3"/>
        <v>831628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19959492</v>
      </c>
      <c r="X41" s="58">
        <f t="shared" si="3"/>
        <v>1807990</v>
      </c>
      <c r="Y41" s="58">
        <f t="shared" si="3"/>
        <v>18151502</v>
      </c>
      <c r="Z41" s="59">
        <f>+IF(X41&lt;&gt;0,+(Y41/X41)*100,0)</f>
        <v>1003.9603095149863</v>
      </c>
      <c r="AA41" s="56">
        <f>SUM(AA37:AA40)</f>
        <v>2410600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6740324</v>
      </c>
      <c r="D43" s="64">
        <f>+D41-D42</f>
        <v>0</v>
      </c>
      <c r="E43" s="65">
        <f t="shared" si="4"/>
        <v>1951000</v>
      </c>
      <c r="F43" s="66">
        <f t="shared" si="4"/>
        <v>2410600</v>
      </c>
      <c r="G43" s="66">
        <f t="shared" si="4"/>
        <v>30704308</v>
      </c>
      <c r="H43" s="66">
        <f t="shared" si="4"/>
        <v>-6039803</v>
      </c>
      <c r="I43" s="66">
        <f t="shared" si="4"/>
        <v>-8004894</v>
      </c>
      <c r="J43" s="66">
        <f t="shared" si="4"/>
        <v>16659611</v>
      </c>
      <c r="K43" s="66">
        <f t="shared" si="4"/>
        <v>-6639353</v>
      </c>
      <c r="L43" s="66">
        <f t="shared" si="4"/>
        <v>-12422547</v>
      </c>
      <c r="M43" s="66">
        <f t="shared" si="4"/>
        <v>21530153</v>
      </c>
      <c r="N43" s="66">
        <f t="shared" si="4"/>
        <v>2468253</v>
      </c>
      <c r="O43" s="66">
        <f t="shared" si="4"/>
        <v>-5330712</v>
      </c>
      <c r="P43" s="66">
        <f t="shared" si="4"/>
        <v>-6863153</v>
      </c>
      <c r="Q43" s="66">
        <f t="shared" si="4"/>
        <v>13025493</v>
      </c>
      <c r="R43" s="66">
        <f t="shared" si="4"/>
        <v>831628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19959492</v>
      </c>
      <c r="X43" s="66">
        <f t="shared" si="4"/>
        <v>1807990</v>
      </c>
      <c r="Y43" s="66">
        <f t="shared" si="4"/>
        <v>18151502</v>
      </c>
      <c r="Z43" s="67">
        <f>+IF(X43&lt;&gt;0,+(Y43/X43)*100,0)</f>
        <v>1003.9603095149863</v>
      </c>
      <c r="AA43" s="64">
        <f>+AA41-AA42</f>
        <v>2410600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6740324</v>
      </c>
      <c r="D45" s="56">
        <f>SUM(D43:D44)</f>
        <v>0</v>
      </c>
      <c r="E45" s="57">
        <f t="shared" si="5"/>
        <v>1951000</v>
      </c>
      <c r="F45" s="58">
        <f t="shared" si="5"/>
        <v>2410600</v>
      </c>
      <c r="G45" s="58">
        <f t="shared" si="5"/>
        <v>30704308</v>
      </c>
      <c r="H45" s="58">
        <f t="shared" si="5"/>
        <v>-6039803</v>
      </c>
      <c r="I45" s="58">
        <f t="shared" si="5"/>
        <v>-8004894</v>
      </c>
      <c r="J45" s="58">
        <f t="shared" si="5"/>
        <v>16659611</v>
      </c>
      <c r="K45" s="58">
        <f t="shared" si="5"/>
        <v>-6639353</v>
      </c>
      <c r="L45" s="58">
        <f t="shared" si="5"/>
        <v>-12422547</v>
      </c>
      <c r="M45" s="58">
        <f t="shared" si="5"/>
        <v>21530153</v>
      </c>
      <c r="N45" s="58">
        <f t="shared" si="5"/>
        <v>2468253</v>
      </c>
      <c r="O45" s="58">
        <f t="shared" si="5"/>
        <v>-5330712</v>
      </c>
      <c r="P45" s="58">
        <f t="shared" si="5"/>
        <v>-6863153</v>
      </c>
      <c r="Q45" s="58">
        <f t="shared" si="5"/>
        <v>13025493</v>
      </c>
      <c r="R45" s="58">
        <f t="shared" si="5"/>
        <v>831628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19959492</v>
      </c>
      <c r="X45" s="58">
        <f t="shared" si="5"/>
        <v>1807990</v>
      </c>
      <c r="Y45" s="58">
        <f t="shared" si="5"/>
        <v>18151502</v>
      </c>
      <c r="Z45" s="59">
        <f>+IF(X45&lt;&gt;0,+(Y45/X45)*100,0)</f>
        <v>1003.9603095149863</v>
      </c>
      <c r="AA45" s="56">
        <f>SUM(AA43:AA44)</f>
        <v>2410600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6740324</v>
      </c>
      <c r="D47" s="71">
        <f>SUM(D45:D46)</f>
        <v>0</v>
      </c>
      <c r="E47" s="72">
        <f t="shared" si="6"/>
        <v>1951000</v>
      </c>
      <c r="F47" s="73">
        <f t="shared" si="6"/>
        <v>2410600</v>
      </c>
      <c r="G47" s="73">
        <f t="shared" si="6"/>
        <v>30704308</v>
      </c>
      <c r="H47" s="74">
        <f t="shared" si="6"/>
        <v>-6039803</v>
      </c>
      <c r="I47" s="74">
        <f t="shared" si="6"/>
        <v>-8004894</v>
      </c>
      <c r="J47" s="74">
        <f t="shared" si="6"/>
        <v>16659611</v>
      </c>
      <c r="K47" s="74">
        <f t="shared" si="6"/>
        <v>-6639353</v>
      </c>
      <c r="L47" s="74">
        <f t="shared" si="6"/>
        <v>-12422547</v>
      </c>
      <c r="M47" s="73">
        <f t="shared" si="6"/>
        <v>21530153</v>
      </c>
      <c r="N47" s="73">
        <f t="shared" si="6"/>
        <v>2468253</v>
      </c>
      <c r="O47" s="74">
        <f t="shared" si="6"/>
        <v>-5330712</v>
      </c>
      <c r="P47" s="74">
        <f t="shared" si="6"/>
        <v>-6863153</v>
      </c>
      <c r="Q47" s="74">
        <f t="shared" si="6"/>
        <v>13025493</v>
      </c>
      <c r="R47" s="74">
        <f t="shared" si="6"/>
        <v>831628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19959492</v>
      </c>
      <c r="X47" s="74">
        <f t="shared" si="6"/>
        <v>1807990</v>
      </c>
      <c r="Y47" s="74">
        <f t="shared" si="6"/>
        <v>18151502</v>
      </c>
      <c r="Z47" s="75">
        <f>+IF(X47&lt;&gt;0,+(Y47/X47)*100,0)</f>
        <v>1003.9603095149863</v>
      </c>
      <c r="AA47" s="76">
        <f>SUM(AA45:AA46)</f>
        <v>2410600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73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101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7249947</v>
      </c>
      <c r="D5" s="6"/>
      <c r="E5" s="7">
        <v>10187479</v>
      </c>
      <c r="F5" s="8">
        <v>10187479</v>
      </c>
      <c r="G5" s="8">
        <v>21034534</v>
      </c>
      <c r="H5" s="8">
        <v>-1858959</v>
      </c>
      <c r="I5" s="8">
        <v>-254760</v>
      </c>
      <c r="J5" s="8">
        <v>18920815</v>
      </c>
      <c r="K5" s="8">
        <v>-252787</v>
      </c>
      <c r="L5" s="8">
        <v>-238948</v>
      </c>
      <c r="M5" s="8">
        <v>-240173</v>
      </c>
      <c r="N5" s="8">
        <v>-731908</v>
      </c>
      <c r="O5" s="8">
        <v>-248637</v>
      </c>
      <c r="P5" s="8">
        <v>-244069</v>
      </c>
      <c r="Q5" s="8">
        <v>-241348</v>
      </c>
      <c r="R5" s="8">
        <v>-734054</v>
      </c>
      <c r="S5" s="8"/>
      <c r="T5" s="8"/>
      <c r="U5" s="8"/>
      <c r="V5" s="8"/>
      <c r="W5" s="8">
        <v>17454853</v>
      </c>
      <c r="X5" s="8">
        <v>7640604</v>
      </c>
      <c r="Y5" s="8">
        <v>9814249</v>
      </c>
      <c r="Z5" s="2">
        <v>128.45</v>
      </c>
      <c r="AA5" s="6">
        <v>10187479</v>
      </c>
    </row>
    <row r="6" spans="1:27" ht="13.5">
      <c r="A6" s="23" t="s">
        <v>32</v>
      </c>
      <c r="B6" s="24"/>
      <c r="C6" s="6">
        <v>12911134</v>
      </c>
      <c r="D6" s="6"/>
      <c r="E6" s="7">
        <v>14217764</v>
      </c>
      <c r="F6" s="8">
        <v>14379819</v>
      </c>
      <c r="G6" s="8">
        <v>1723578</v>
      </c>
      <c r="H6" s="8">
        <v>338236</v>
      </c>
      <c r="I6" s="8">
        <v>1012211</v>
      </c>
      <c r="J6" s="8">
        <v>3074025</v>
      </c>
      <c r="K6" s="8">
        <v>1336609</v>
      </c>
      <c r="L6" s="8">
        <v>928807</v>
      </c>
      <c r="M6" s="8">
        <v>718429</v>
      </c>
      <c r="N6" s="8">
        <v>2983845</v>
      </c>
      <c r="O6" s="8">
        <v>539297</v>
      </c>
      <c r="P6" s="8">
        <v>421839</v>
      </c>
      <c r="Q6" s="8">
        <v>461877</v>
      </c>
      <c r="R6" s="8">
        <v>1423013</v>
      </c>
      <c r="S6" s="8"/>
      <c r="T6" s="8"/>
      <c r="U6" s="8"/>
      <c r="V6" s="8"/>
      <c r="W6" s="8">
        <v>7480883</v>
      </c>
      <c r="X6" s="8">
        <v>10784853</v>
      </c>
      <c r="Y6" s="8">
        <v>-3303970</v>
      </c>
      <c r="Z6" s="2">
        <v>-30.64</v>
      </c>
      <c r="AA6" s="6">
        <v>14379819</v>
      </c>
    </row>
    <row r="7" spans="1:27" ht="13.5">
      <c r="A7" s="25" t="s">
        <v>33</v>
      </c>
      <c r="B7" s="24"/>
      <c r="C7" s="6">
        <v>2078688</v>
      </c>
      <c r="D7" s="6"/>
      <c r="E7" s="7">
        <v>5871421</v>
      </c>
      <c r="F7" s="8">
        <v>4906161</v>
      </c>
      <c r="G7" s="8">
        <v>597273</v>
      </c>
      <c r="H7" s="8">
        <v>-11172</v>
      </c>
      <c r="I7" s="8">
        <v>432691</v>
      </c>
      <c r="J7" s="8">
        <v>1018792</v>
      </c>
      <c r="K7" s="8">
        <v>494898</v>
      </c>
      <c r="L7" s="8">
        <v>466749</v>
      </c>
      <c r="M7" s="8">
        <v>421587</v>
      </c>
      <c r="N7" s="8">
        <v>1383234</v>
      </c>
      <c r="O7" s="8">
        <v>523936</v>
      </c>
      <c r="P7" s="8">
        <v>447206</v>
      </c>
      <c r="Q7" s="8">
        <v>490530</v>
      </c>
      <c r="R7" s="8">
        <v>1461672</v>
      </c>
      <c r="S7" s="8"/>
      <c r="T7" s="8"/>
      <c r="U7" s="8"/>
      <c r="V7" s="8"/>
      <c r="W7" s="8">
        <v>3863698</v>
      </c>
      <c r="X7" s="8">
        <v>3679632</v>
      </c>
      <c r="Y7" s="8">
        <v>184066</v>
      </c>
      <c r="Z7" s="2">
        <v>5</v>
      </c>
      <c r="AA7" s="6">
        <v>4906161</v>
      </c>
    </row>
    <row r="8" spans="1:27" ht="13.5">
      <c r="A8" s="25" t="s">
        <v>34</v>
      </c>
      <c r="B8" s="24"/>
      <c r="C8" s="6">
        <v>2776230</v>
      </c>
      <c r="D8" s="6"/>
      <c r="E8" s="7">
        <v>4574193</v>
      </c>
      <c r="F8" s="8">
        <v>3342848</v>
      </c>
      <c r="G8" s="8">
        <v>607120</v>
      </c>
      <c r="H8" s="8">
        <v>37895</v>
      </c>
      <c r="I8" s="8">
        <v>375415</v>
      </c>
      <c r="J8" s="8">
        <v>1020430</v>
      </c>
      <c r="K8" s="8">
        <v>377191</v>
      </c>
      <c r="L8" s="8">
        <v>377200</v>
      </c>
      <c r="M8" s="8">
        <v>406911</v>
      </c>
      <c r="N8" s="8">
        <v>1161302</v>
      </c>
      <c r="O8" s="8">
        <v>394044</v>
      </c>
      <c r="P8" s="8">
        <v>383884</v>
      </c>
      <c r="Q8" s="8">
        <v>336469</v>
      </c>
      <c r="R8" s="8">
        <v>1114397</v>
      </c>
      <c r="S8" s="8"/>
      <c r="T8" s="8"/>
      <c r="U8" s="8"/>
      <c r="V8" s="8"/>
      <c r="W8" s="8">
        <v>3296129</v>
      </c>
      <c r="X8" s="8">
        <v>2507112</v>
      </c>
      <c r="Y8" s="8">
        <v>789017</v>
      </c>
      <c r="Z8" s="2">
        <v>31.47</v>
      </c>
      <c r="AA8" s="6">
        <v>3342848</v>
      </c>
    </row>
    <row r="9" spans="1:27" ht="13.5">
      <c r="A9" s="25" t="s">
        <v>35</v>
      </c>
      <c r="B9" s="24"/>
      <c r="C9" s="6">
        <v>2063426</v>
      </c>
      <c r="D9" s="6"/>
      <c r="E9" s="7">
        <v>3919341</v>
      </c>
      <c r="F9" s="8">
        <v>3919341</v>
      </c>
      <c r="G9" s="8">
        <v>353893</v>
      </c>
      <c r="H9" s="8">
        <v>-152061</v>
      </c>
      <c r="I9" s="8">
        <v>153481</v>
      </c>
      <c r="J9" s="8">
        <v>355313</v>
      </c>
      <c r="K9" s="8">
        <v>151057</v>
      </c>
      <c r="L9" s="8">
        <v>153581</v>
      </c>
      <c r="M9" s="8">
        <v>159961</v>
      </c>
      <c r="N9" s="8">
        <v>464599</v>
      </c>
      <c r="O9" s="8">
        <v>304437</v>
      </c>
      <c r="P9" s="8">
        <v>153836</v>
      </c>
      <c r="Q9" s="8">
        <v>148391</v>
      </c>
      <c r="R9" s="8">
        <v>606664</v>
      </c>
      <c r="S9" s="8"/>
      <c r="T9" s="8"/>
      <c r="U9" s="8"/>
      <c r="V9" s="8"/>
      <c r="W9" s="8">
        <v>1426576</v>
      </c>
      <c r="X9" s="8">
        <v>2939508</v>
      </c>
      <c r="Y9" s="8">
        <v>-1512932</v>
      </c>
      <c r="Z9" s="2">
        <v>-51.47</v>
      </c>
      <c r="AA9" s="6">
        <v>3919341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555975</v>
      </c>
      <c r="D11" s="6"/>
      <c r="E11" s="7">
        <v>684268</v>
      </c>
      <c r="F11" s="8">
        <v>590584</v>
      </c>
      <c r="G11" s="8">
        <v>44646</v>
      </c>
      <c r="H11" s="8">
        <v>-1016</v>
      </c>
      <c r="I11" s="8">
        <v>40957</v>
      </c>
      <c r="J11" s="8">
        <v>84587</v>
      </c>
      <c r="K11" s="8">
        <v>44773</v>
      </c>
      <c r="L11" s="8">
        <v>53397</v>
      </c>
      <c r="M11" s="8">
        <v>51871</v>
      </c>
      <c r="N11" s="8">
        <v>150041</v>
      </c>
      <c r="O11" s="8">
        <v>50755</v>
      </c>
      <c r="P11" s="8">
        <v>57069</v>
      </c>
      <c r="Q11" s="8">
        <v>53544</v>
      </c>
      <c r="R11" s="8">
        <v>161368</v>
      </c>
      <c r="S11" s="8"/>
      <c r="T11" s="8"/>
      <c r="U11" s="8"/>
      <c r="V11" s="8"/>
      <c r="W11" s="8">
        <v>395996</v>
      </c>
      <c r="X11" s="8">
        <v>442935</v>
      </c>
      <c r="Y11" s="8">
        <v>-46939</v>
      </c>
      <c r="Z11" s="2">
        <v>-10.6</v>
      </c>
      <c r="AA11" s="6">
        <v>590584</v>
      </c>
    </row>
    <row r="12" spans="1:27" ht="13.5">
      <c r="A12" s="25" t="s">
        <v>37</v>
      </c>
      <c r="B12" s="29"/>
      <c r="C12" s="6">
        <v>271383</v>
      </c>
      <c r="D12" s="6"/>
      <c r="E12" s="7">
        <v>67673</v>
      </c>
      <c r="F12" s="8">
        <v>67673</v>
      </c>
      <c r="G12" s="8">
        <v>3087</v>
      </c>
      <c r="H12" s="8">
        <v>21451</v>
      </c>
      <c r="I12" s="8">
        <v>956</v>
      </c>
      <c r="J12" s="8">
        <v>25494</v>
      </c>
      <c r="K12" s="8">
        <v>1083</v>
      </c>
      <c r="L12" s="8">
        <v>756</v>
      </c>
      <c r="M12" s="8">
        <v>1938</v>
      </c>
      <c r="N12" s="8">
        <v>3777</v>
      </c>
      <c r="O12" s="8"/>
      <c r="P12" s="8">
        <v>393</v>
      </c>
      <c r="Q12" s="8">
        <v>866</v>
      </c>
      <c r="R12" s="8">
        <v>1259</v>
      </c>
      <c r="S12" s="8"/>
      <c r="T12" s="8"/>
      <c r="U12" s="8"/>
      <c r="V12" s="8"/>
      <c r="W12" s="8">
        <v>30530</v>
      </c>
      <c r="X12" s="8">
        <v>50760</v>
      </c>
      <c r="Y12" s="8">
        <v>-20230</v>
      </c>
      <c r="Z12" s="2">
        <v>-39.85</v>
      </c>
      <c r="AA12" s="6">
        <v>67673</v>
      </c>
    </row>
    <row r="13" spans="1:27" ht="13.5">
      <c r="A13" s="23" t="s">
        <v>38</v>
      </c>
      <c r="B13" s="29"/>
      <c r="C13" s="6">
        <v>5538955</v>
      </c>
      <c r="D13" s="6"/>
      <c r="E13" s="7">
        <v>5124599</v>
      </c>
      <c r="F13" s="8">
        <v>5124599</v>
      </c>
      <c r="G13" s="8">
        <v>388091</v>
      </c>
      <c r="H13" s="8">
        <v>-844</v>
      </c>
      <c r="I13" s="8">
        <v>36702</v>
      </c>
      <c r="J13" s="8">
        <v>423949</v>
      </c>
      <c r="K13" s="8">
        <v>128218</v>
      </c>
      <c r="L13" s="8">
        <v>126886</v>
      </c>
      <c r="M13" s="8">
        <v>124869</v>
      </c>
      <c r="N13" s="8">
        <v>379973</v>
      </c>
      <c r="O13" s="8">
        <v>526058</v>
      </c>
      <c r="P13" s="8">
        <v>517445</v>
      </c>
      <c r="Q13" s="8">
        <v>513822</v>
      </c>
      <c r="R13" s="8">
        <v>1557325</v>
      </c>
      <c r="S13" s="8"/>
      <c r="T13" s="8"/>
      <c r="U13" s="8"/>
      <c r="V13" s="8"/>
      <c r="W13" s="8">
        <v>2361247</v>
      </c>
      <c r="X13" s="8">
        <v>3843450</v>
      </c>
      <c r="Y13" s="8">
        <v>-1482203</v>
      </c>
      <c r="Z13" s="2">
        <v>-38.56</v>
      </c>
      <c r="AA13" s="6">
        <v>5124599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101307</v>
      </c>
      <c r="D15" s="6"/>
      <c r="E15" s="7">
        <v>21051</v>
      </c>
      <c r="F15" s="8">
        <v>21045</v>
      </c>
      <c r="G15" s="8">
        <v>6000</v>
      </c>
      <c r="H15" s="8">
        <v>6200</v>
      </c>
      <c r="I15" s="8">
        <v>6200</v>
      </c>
      <c r="J15" s="8">
        <v>18400</v>
      </c>
      <c r="K15" s="8">
        <v>7200</v>
      </c>
      <c r="L15" s="8">
        <v>-9800</v>
      </c>
      <c r="M15" s="8">
        <v>3100</v>
      </c>
      <c r="N15" s="8">
        <v>500</v>
      </c>
      <c r="O15" s="8">
        <v>3100</v>
      </c>
      <c r="P15" s="8">
        <v>2900</v>
      </c>
      <c r="Q15" s="8">
        <v>3100</v>
      </c>
      <c r="R15" s="8">
        <v>9100</v>
      </c>
      <c r="S15" s="8"/>
      <c r="T15" s="8"/>
      <c r="U15" s="8"/>
      <c r="V15" s="8"/>
      <c r="W15" s="8">
        <v>28000</v>
      </c>
      <c r="X15" s="8">
        <v>15786</v>
      </c>
      <c r="Y15" s="8">
        <v>12214</v>
      </c>
      <c r="Z15" s="2">
        <v>77.37</v>
      </c>
      <c r="AA15" s="6">
        <v>21045</v>
      </c>
    </row>
    <row r="16" spans="1:27" ht="13.5">
      <c r="A16" s="23" t="s">
        <v>41</v>
      </c>
      <c r="B16" s="29"/>
      <c r="C16" s="6">
        <v>7041</v>
      </c>
      <c r="D16" s="6"/>
      <c r="E16" s="7">
        <v>2211</v>
      </c>
      <c r="F16" s="8">
        <v>2211</v>
      </c>
      <c r="G16" s="8"/>
      <c r="H16" s="8"/>
      <c r="I16" s="8">
        <v>780</v>
      </c>
      <c r="J16" s="8">
        <v>780</v>
      </c>
      <c r="K16" s="8"/>
      <c r="L16" s="8"/>
      <c r="M16" s="8">
        <v>780</v>
      </c>
      <c r="N16" s="8">
        <v>780</v>
      </c>
      <c r="O16" s="8">
        <v>520</v>
      </c>
      <c r="P16" s="8">
        <v>780</v>
      </c>
      <c r="Q16" s="8">
        <v>1300</v>
      </c>
      <c r="R16" s="8">
        <v>2600</v>
      </c>
      <c r="S16" s="8"/>
      <c r="T16" s="8"/>
      <c r="U16" s="8"/>
      <c r="V16" s="8"/>
      <c r="W16" s="8">
        <v>4160</v>
      </c>
      <c r="X16" s="8">
        <v>1656</v>
      </c>
      <c r="Y16" s="8">
        <v>2504</v>
      </c>
      <c r="Z16" s="2">
        <v>151.21</v>
      </c>
      <c r="AA16" s="6">
        <v>2211</v>
      </c>
    </row>
    <row r="17" spans="1:27" ht="13.5">
      <c r="A17" s="23" t="s">
        <v>42</v>
      </c>
      <c r="B17" s="29"/>
      <c r="C17" s="6">
        <v>66532</v>
      </c>
      <c r="D17" s="6"/>
      <c r="E17" s="7">
        <v>82508</v>
      </c>
      <c r="F17" s="8">
        <v>82508</v>
      </c>
      <c r="G17" s="8">
        <v>6478</v>
      </c>
      <c r="H17" s="8">
        <v>14227</v>
      </c>
      <c r="I17" s="8">
        <v>4441</v>
      </c>
      <c r="J17" s="8">
        <v>25146</v>
      </c>
      <c r="K17" s="8">
        <v>6744</v>
      </c>
      <c r="L17" s="8">
        <v>7292</v>
      </c>
      <c r="M17" s="8">
        <v>4595</v>
      </c>
      <c r="N17" s="8">
        <v>18631</v>
      </c>
      <c r="O17" s="8">
        <v>7026</v>
      </c>
      <c r="P17" s="8">
        <v>5888</v>
      </c>
      <c r="Q17" s="8">
        <v>6731</v>
      </c>
      <c r="R17" s="8">
        <v>19645</v>
      </c>
      <c r="S17" s="8"/>
      <c r="T17" s="8"/>
      <c r="U17" s="8"/>
      <c r="V17" s="8"/>
      <c r="W17" s="8">
        <v>63422</v>
      </c>
      <c r="X17" s="8">
        <v>61884</v>
      </c>
      <c r="Y17" s="8">
        <v>1538</v>
      </c>
      <c r="Z17" s="2">
        <v>2.49</v>
      </c>
      <c r="AA17" s="6">
        <v>82508</v>
      </c>
    </row>
    <row r="18" spans="1:27" ht="13.5">
      <c r="A18" s="23" t="s">
        <v>43</v>
      </c>
      <c r="B18" s="29"/>
      <c r="C18" s="6">
        <v>19593984</v>
      </c>
      <c r="D18" s="6"/>
      <c r="E18" s="7">
        <v>20737000</v>
      </c>
      <c r="F18" s="8">
        <v>20737000</v>
      </c>
      <c r="G18" s="8">
        <v>7115140</v>
      </c>
      <c r="H18" s="8">
        <v>575140</v>
      </c>
      <c r="I18" s="8">
        <v>140</v>
      </c>
      <c r="J18" s="8">
        <v>7690420</v>
      </c>
      <c r="K18" s="8">
        <v>140</v>
      </c>
      <c r="L18" s="8">
        <v>140</v>
      </c>
      <c r="M18" s="8">
        <v>3790140</v>
      </c>
      <c r="N18" s="8">
        <v>3790420</v>
      </c>
      <c r="O18" s="8">
        <v>140</v>
      </c>
      <c r="P18" s="8">
        <v>140</v>
      </c>
      <c r="Q18" s="8">
        <v>2368140</v>
      </c>
      <c r="R18" s="8">
        <v>2368420</v>
      </c>
      <c r="S18" s="8"/>
      <c r="T18" s="8"/>
      <c r="U18" s="8"/>
      <c r="V18" s="8"/>
      <c r="W18" s="8">
        <v>13849260</v>
      </c>
      <c r="X18" s="8">
        <v>15552747</v>
      </c>
      <c r="Y18" s="8">
        <v>-1703487</v>
      </c>
      <c r="Z18" s="2">
        <v>-10.95</v>
      </c>
      <c r="AA18" s="6">
        <v>20737000</v>
      </c>
    </row>
    <row r="19" spans="1:27" ht="13.5">
      <c r="A19" s="23" t="s">
        <v>44</v>
      </c>
      <c r="B19" s="29"/>
      <c r="C19" s="6">
        <v>1572623</v>
      </c>
      <c r="D19" s="6"/>
      <c r="E19" s="7">
        <v>1805369</v>
      </c>
      <c r="F19" s="26">
        <v>1899053</v>
      </c>
      <c r="G19" s="26">
        <v>89728</v>
      </c>
      <c r="H19" s="26">
        <v>87462</v>
      </c>
      <c r="I19" s="26">
        <v>202530</v>
      </c>
      <c r="J19" s="26">
        <v>379720</v>
      </c>
      <c r="K19" s="26">
        <v>148854</v>
      </c>
      <c r="L19" s="26">
        <v>119420</v>
      </c>
      <c r="M19" s="26">
        <v>200654</v>
      </c>
      <c r="N19" s="26">
        <v>468928</v>
      </c>
      <c r="O19" s="26">
        <v>114245</v>
      </c>
      <c r="P19" s="26">
        <v>118191</v>
      </c>
      <c r="Q19" s="26">
        <v>68019</v>
      </c>
      <c r="R19" s="26">
        <v>300455</v>
      </c>
      <c r="S19" s="26"/>
      <c r="T19" s="26"/>
      <c r="U19" s="26"/>
      <c r="V19" s="26"/>
      <c r="W19" s="26">
        <v>1149103</v>
      </c>
      <c r="X19" s="26">
        <v>1424295</v>
      </c>
      <c r="Y19" s="26">
        <v>-275192</v>
      </c>
      <c r="Z19" s="27">
        <v>-19.32</v>
      </c>
      <c r="AA19" s="28">
        <v>1899053</v>
      </c>
    </row>
    <row r="20" spans="1:27" ht="13.5">
      <c r="A20" s="23" t="s">
        <v>45</v>
      </c>
      <c r="B20" s="29"/>
      <c r="C20" s="6">
        <v>-5450846</v>
      </c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49336379</v>
      </c>
      <c r="D21" s="33">
        <f t="shared" si="0"/>
        <v>0</v>
      </c>
      <c r="E21" s="34">
        <f t="shared" si="0"/>
        <v>67294877</v>
      </c>
      <c r="F21" s="35">
        <f t="shared" si="0"/>
        <v>65260321</v>
      </c>
      <c r="G21" s="35">
        <f t="shared" si="0"/>
        <v>31969568</v>
      </c>
      <c r="H21" s="35">
        <f t="shared" si="0"/>
        <v>-943441</v>
      </c>
      <c r="I21" s="35">
        <f t="shared" si="0"/>
        <v>2011744</v>
      </c>
      <c r="J21" s="35">
        <f t="shared" si="0"/>
        <v>33037871</v>
      </c>
      <c r="K21" s="35">
        <f t="shared" si="0"/>
        <v>2443980</v>
      </c>
      <c r="L21" s="35">
        <f t="shared" si="0"/>
        <v>1985480</v>
      </c>
      <c r="M21" s="35">
        <f t="shared" si="0"/>
        <v>5644662</v>
      </c>
      <c r="N21" s="35">
        <f t="shared" si="0"/>
        <v>10074122</v>
      </c>
      <c r="O21" s="35">
        <f t="shared" si="0"/>
        <v>2214921</v>
      </c>
      <c r="P21" s="35">
        <f t="shared" si="0"/>
        <v>1865502</v>
      </c>
      <c r="Q21" s="35">
        <f t="shared" si="0"/>
        <v>4211441</v>
      </c>
      <c r="R21" s="35">
        <f t="shared" si="0"/>
        <v>8291864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51403857</v>
      </c>
      <c r="X21" s="35">
        <f t="shared" si="0"/>
        <v>48945222</v>
      </c>
      <c r="Y21" s="35">
        <f t="shared" si="0"/>
        <v>2458635</v>
      </c>
      <c r="Z21" s="36">
        <f>+IF(X21&lt;&gt;0,+(Y21/X21)*100,0)</f>
        <v>5.023238019024615</v>
      </c>
      <c r="AA21" s="33">
        <f>SUM(AA5:AA20)</f>
        <v>65260321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26974300</v>
      </c>
      <c r="D24" s="6"/>
      <c r="E24" s="7">
        <v>27453874</v>
      </c>
      <c r="F24" s="8">
        <v>25142002</v>
      </c>
      <c r="G24" s="8">
        <v>2093463</v>
      </c>
      <c r="H24" s="8">
        <v>2120475</v>
      </c>
      <c r="I24" s="8">
        <v>2281242</v>
      </c>
      <c r="J24" s="8">
        <v>6495180</v>
      </c>
      <c r="K24" s="8">
        <v>2280124</v>
      </c>
      <c r="L24" s="8">
        <v>2134780</v>
      </c>
      <c r="M24" s="8">
        <v>2246198</v>
      </c>
      <c r="N24" s="8">
        <v>6661102</v>
      </c>
      <c r="O24" s="8">
        <v>2445926</v>
      </c>
      <c r="P24" s="8">
        <v>2249787</v>
      </c>
      <c r="Q24" s="8">
        <v>2255813</v>
      </c>
      <c r="R24" s="8">
        <v>6951526</v>
      </c>
      <c r="S24" s="8"/>
      <c r="T24" s="8"/>
      <c r="U24" s="8"/>
      <c r="V24" s="8"/>
      <c r="W24" s="8">
        <v>20107808</v>
      </c>
      <c r="X24" s="8">
        <v>18856539</v>
      </c>
      <c r="Y24" s="8">
        <v>1251269</v>
      </c>
      <c r="Z24" s="2">
        <v>6.64</v>
      </c>
      <c r="AA24" s="6">
        <v>25142002</v>
      </c>
    </row>
    <row r="25" spans="1:27" ht="13.5">
      <c r="A25" s="25" t="s">
        <v>49</v>
      </c>
      <c r="B25" s="24"/>
      <c r="C25" s="6">
        <v>2489138</v>
      </c>
      <c r="D25" s="6"/>
      <c r="E25" s="7">
        <v>2489137</v>
      </c>
      <c r="F25" s="8">
        <v>2489137</v>
      </c>
      <c r="G25" s="8">
        <v>207428</v>
      </c>
      <c r="H25" s="8">
        <v>207428</v>
      </c>
      <c r="I25" s="8">
        <v>207428</v>
      </c>
      <c r="J25" s="8">
        <v>622284</v>
      </c>
      <c r="K25" s="8">
        <v>207428</v>
      </c>
      <c r="L25" s="8">
        <v>207428</v>
      </c>
      <c r="M25" s="8">
        <v>207428</v>
      </c>
      <c r="N25" s="8">
        <v>622284</v>
      </c>
      <c r="O25" s="8">
        <v>207428</v>
      </c>
      <c r="P25" s="8">
        <v>207428</v>
      </c>
      <c r="Q25" s="8">
        <v>207428</v>
      </c>
      <c r="R25" s="8">
        <v>622284</v>
      </c>
      <c r="S25" s="8"/>
      <c r="T25" s="8"/>
      <c r="U25" s="8"/>
      <c r="V25" s="8"/>
      <c r="W25" s="8">
        <v>1866852</v>
      </c>
      <c r="X25" s="8">
        <v>1866861</v>
      </c>
      <c r="Y25" s="8">
        <v>-9</v>
      </c>
      <c r="Z25" s="2"/>
      <c r="AA25" s="6">
        <v>2489137</v>
      </c>
    </row>
    <row r="26" spans="1:27" ht="13.5">
      <c r="A26" s="25" t="s">
        <v>50</v>
      </c>
      <c r="B26" s="24"/>
      <c r="C26" s="6">
        <v>3272165</v>
      </c>
      <c r="D26" s="6"/>
      <c r="E26" s="7">
        <v>7101804</v>
      </c>
      <c r="F26" s="8">
        <v>9784950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7338717</v>
      </c>
      <c r="Y26" s="8">
        <v>-7338717</v>
      </c>
      <c r="Z26" s="2">
        <v>-100</v>
      </c>
      <c r="AA26" s="6">
        <v>9784950</v>
      </c>
    </row>
    <row r="27" spans="1:27" ht="13.5">
      <c r="A27" s="25" t="s">
        <v>51</v>
      </c>
      <c r="B27" s="24"/>
      <c r="C27" s="6">
        <v>10929507</v>
      </c>
      <c r="D27" s="6"/>
      <c r="E27" s="7">
        <v>5898558</v>
      </c>
      <c r="F27" s="8">
        <v>5898558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>
        <v>4423905</v>
      </c>
      <c r="Y27" s="8">
        <v>-4423905</v>
      </c>
      <c r="Z27" s="2">
        <v>-100</v>
      </c>
      <c r="AA27" s="6">
        <v>5898558</v>
      </c>
    </row>
    <row r="28" spans="1:27" ht="13.5">
      <c r="A28" s="25" t="s">
        <v>52</v>
      </c>
      <c r="B28" s="24"/>
      <c r="C28" s="6">
        <v>2547809</v>
      </c>
      <c r="D28" s="6"/>
      <c r="E28" s="7">
        <v>174544</v>
      </c>
      <c r="F28" s="8">
        <v>174544</v>
      </c>
      <c r="G28" s="8">
        <v>46073</v>
      </c>
      <c r="H28" s="8">
        <v>93629</v>
      </c>
      <c r="I28" s="8">
        <v>110789</v>
      </c>
      <c r="J28" s="8">
        <v>250491</v>
      </c>
      <c r="K28" s="8">
        <v>97487</v>
      </c>
      <c r="L28" s="8">
        <v>159016</v>
      </c>
      <c r="M28" s="8">
        <v>21</v>
      </c>
      <c r="N28" s="8">
        <v>256524</v>
      </c>
      <c r="O28" s="8"/>
      <c r="P28" s="8">
        <v>81932</v>
      </c>
      <c r="Q28" s="8">
        <v>27</v>
      </c>
      <c r="R28" s="8">
        <v>81959</v>
      </c>
      <c r="S28" s="8"/>
      <c r="T28" s="8"/>
      <c r="U28" s="8"/>
      <c r="V28" s="8"/>
      <c r="W28" s="8">
        <v>588974</v>
      </c>
      <c r="X28" s="8">
        <v>130905</v>
      </c>
      <c r="Y28" s="8">
        <v>458069</v>
      </c>
      <c r="Z28" s="2">
        <v>349.92</v>
      </c>
      <c r="AA28" s="6">
        <v>174544</v>
      </c>
    </row>
    <row r="29" spans="1:27" ht="13.5">
      <c r="A29" s="25" t="s">
        <v>53</v>
      </c>
      <c r="B29" s="24"/>
      <c r="C29" s="6">
        <v>14147465</v>
      </c>
      <c r="D29" s="6"/>
      <c r="E29" s="7">
        <v>17006701</v>
      </c>
      <c r="F29" s="8">
        <v>15600000</v>
      </c>
      <c r="G29" s="8">
        <v>1577521</v>
      </c>
      <c r="H29" s="8">
        <v>1584614</v>
      </c>
      <c r="I29" s="8">
        <v>1326002</v>
      </c>
      <c r="J29" s="8">
        <v>4488137</v>
      </c>
      <c r="K29" s="8">
        <v>1409108</v>
      </c>
      <c r="L29" s="8">
        <v>1067280</v>
      </c>
      <c r="M29" s="8">
        <v>220766</v>
      </c>
      <c r="N29" s="8">
        <v>2697154</v>
      </c>
      <c r="O29" s="8"/>
      <c r="P29" s="8">
        <v>1128685</v>
      </c>
      <c r="Q29" s="8">
        <v>18610</v>
      </c>
      <c r="R29" s="8">
        <v>1147295</v>
      </c>
      <c r="S29" s="8"/>
      <c r="T29" s="8"/>
      <c r="U29" s="8"/>
      <c r="V29" s="8"/>
      <c r="W29" s="8">
        <v>8332586</v>
      </c>
      <c r="X29" s="8">
        <v>11700000</v>
      </c>
      <c r="Y29" s="8">
        <v>-3367414</v>
      </c>
      <c r="Z29" s="2">
        <v>-28.78</v>
      </c>
      <c r="AA29" s="6">
        <v>15600000</v>
      </c>
    </row>
    <row r="30" spans="1:27" ht="13.5">
      <c r="A30" s="25" t="s">
        <v>54</v>
      </c>
      <c r="B30" s="24"/>
      <c r="C30" s="6">
        <v>390080</v>
      </c>
      <c r="D30" s="6"/>
      <c r="E30" s="7">
        <v>497350</v>
      </c>
      <c r="F30" s="8">
        <v>1586971</v>
      </c>
      <c r="G30" s="8">
        <v>39334</v>
      </c>
      <c r="H30" s="8">
        <v>45214</v>
      </c>
      <c r="I30" s="8">
        <v>8731</v>
      </c>
      <c r="J30" s="8">
        <v>93279</v>
      </c>
      <c r="K30" s="8">
        <v>45359</v>
      </c>
      <c r="L30" s="8">
        <v>33495</v>
      </c>
      <c r="M30" s="8">
        <v>119103</v>
      </c>
      <c r="N30" s="8">
        <v>197957</v>
      </c>
      <c r="O30" s="8"/>
      <c r="P30" s="8">
        <v>60365</v>
      </c>
      <c r="Q30" s="8">
        <v>36984</v>
      </c>
      <c r="R30" s="8">
        <v>97349</v>
      </c>
      <c r="S30" s="8"/>
      <c r="T30" s="8"/>
      <c r="U30" s="8"/>
      <c r="V30" s="8"/>
      <c r="W30" s="8">
        <v>388585</v>
      </c>
      <c r="X30" s="8">
        <v>1190250</v>
      </c>
      <c r="Y30" s="8">
        <v>-801665</v>
      </c>
      <c r="Z30" s="2">
        <v>-67.35</v>
      </c>
      <c r="AA30" s="6">
        <v>1586971</v>
      </c>
    </row>
    <row r="31" spans="1:27" ht="13.5">
      <c r="A31" s="25" t="s">
        <v>55</v>
      </c>
      <c r="B31" s="24"/>
      <c r="C31" s="6">
        <v>4167459</v>
      </c>
      <c r="D31" s="6"/>
      <c r="E31" s="7">
        <v>4842668</v>
      </c>
      <c r="F31" s="8">
        <v>3738758</v>
      </c>
      <c r="G31" s="8">
        <v>85196</v>
      </c>
      <c r="H31" s="8">
        <v>161006</v>
      </c>
      <c r="I31" s="8">
        <v>300299</v>
      </c>
      <c r="J31" s="8">
        <v>546501</v>
      </c>
      <c r="K31" s="8">
        <v>1031118</v>
      </c>
      <c r="L31" s="8">
        <v>204491</v>
      </c>
      <c r="M31" s="8">
        <v>337943</v>
      </c>
      <c r="N31" s="8">
        <v>1573552</v>
      </c>
      <c r="O31" s="8"/>
      <c r="P31" s="8">
        <v>124263</v>
      </c>
      <c r="Q31" s="8">
        <v>198134</v>
      </c>
      <c r="R31" s="8">
        <v>322397</v>
      </c>
      <c r="S31" s="8"/>
      <c r="T31" s="8"/>
      <c r="U31" s="8"/>
      <c r="V31" s="8"/>
      <c r="W31" s="8">
        <v>2442450</v>
      </c>
      <c r="X31" s="8">
        <v>2804031</v>
      </c>
      <c r="Y31" s="8">
        <v>-361581</v>
      </c>
      <c r="Z31" s="2">
        <v>-12.9</v>
      </c>
      <c r="AA31" s="6">
        <v>3738758</v>
      </c>
    </row>
    <row r="32" spans="1:27" ht="13.5">
      <c r="A32" s="25" t="s">
        <v>43</v>
      </c>
      <c r="B32" s="24"/>
      <c r="C32" s="6">
        <v>259547</v>
      </c>
      <c r="D32" s="6"/>
      <c r="E32" s="7"/>
      <c r="F32" s="8">
        <v>150000</v>
      </c>
      <c r="G32" s="8">
        <v>4539</v>
      </c>
      <c r="H32" s="8">
        <v>4399</v>
      </c>
      <c r="I32" s="8"/>
      <c r="J32" s="8">
        <v>8938</v>
      </c>
      <c r="K32" s="8">
        <v>14226</v>
      </c>
      <c r="L32" s="8"/>
      <c r="M32" s="8"/>
      <c r="N32" s="8">
        <v>14226</v>
      </c>
      <c r="O32" s="8"/>
      <c r="P32" s="8"/>
      <c r="Q32" s="8"/>
      <c r="R32" s="8"/>
      <c r="S32" s="8"/>
      <c r="T32" s="8"/>
      <c r="U32" s="8"/>
      <c r="V32" s="8"/>
      <c r="W32" s="8">
        <v>23164</v>
      </c>
      <c r="X32" s="8">
        <v>112500</v>
      </c>
      <c r="Y32" s="8">
        <v>-89336</v>
      </c>
      <c r="Z32" s="2">
        <v>-79.41</v>
      </c>
      <c r="AA32" s="6">
        <v>150000</v>
      </c>
    </row>
    <row r="33" spans="1:27" ht="13.5">
      <c r="A33" s="25" t="s">
        <v>56</v>
      </c>
      <c r="B33" s="24"/>
      <c r="C33" s="6">
        <v>10569435</v>
      </c>
      <c r="D33" s="6"/>
      <c r="E33" s="7">
        <v>8268053</v>
      </c>
      <c r="F33" s="8">
        <v>7817053</v>
      </c>
      <c r="G33" s="8">
        <v>625478</v>
      </c>
      <c r="H33" s="8">
        <v>460904</v>
      </c>
      <c r="I33" s="8">
        <v>372769</v>
      </c>
      <c r="J33" s="8">
        <v>1459151</v>
      </c>
      <c r="K33" s="8">
        <v>595336</v>
      </c>
      <c r="L33" s="8">
        <v>489466</v>
      </c>
      <c r="M33" s="8">
        <v>816088</v>
      </c>
      <c r="N33" s="8">
        <v>1900890</v>
      </c>
      <c r="O33" s="8">
        <v>22173</v>
      </c>
      <c r="P33" s="8">
        <v>472261</v>
      </c>
      <c r="Q33" s="8">
        <v>367799</v>
      </c>
      <c r="R33" s="8">
        <v>862233</v>
      </c>
      <c r="S33" s="8"/>
      <c r="T33" s="8"/>
      <c r="U33" s="8"/>
      <c r="V33" s="8"/>
      <c r="W33" s="8">
        <v>4222274</v>
      </c>
      <c r="X33" s="8">
        <v>5862735</v>
      </c>
      <c r="Y33" s="8">
        <v>-1640461</v>
      </c>
      <c r="Z33" s="2">
        <v>-27.98</v>
      </c>
      <c r="AA33" s="6">
        <v>7817053</v>
      </c>
    </row>
    <row r="34" spans="1:27" ht="13.5">
      <c r="A34" s="23" t="s">
        <v>57</v>
      </c>
      <c r="B34" s="29"/>
      <c r="C34" s="6"/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75746905</v>
      </c>
      <c r="D35" s="33">
        <f>SUM(D24:D34)</f>
        <v>0</v>
      </c>
      <c r="E35" s="34">
        <f t="shared" si="1"/>
        <v>73732689</v>
      </c>
      <c r="F35" s="35">
        <f t="shared" si="1"/>
        <v>72381973</v>
      </c>
      <c r="G35" s="35">
        <f t="shared" si="1"/>
        <v>4679032</v>
      </c>
      <c r="H35" s="35">
        <f t="shared" si="1"/>
        <v>4677669</v>
      </c>
      <c r="I35" s="35">
        <f t="shared" si="1"/>
        <v>4607260</v>
      </c>
      <c r="J35" s="35">
        <f t="shared" si="1"/>
        <v>13963961</v>
      </c>
      <c r="K35" s="35">
        <f t="shared" si="1"/>
        <v>5680186</v>
      </c>
      <c r="L35" s="35">
        <f t="shared" si="1"/>
        <v>4295956</v>
      </c>
      <c r="M35" s="35">
        <f t="shared" si="1"/>
        <v>3947547</v>
      </c>
      <c r="N35" s="35">
        <f t="shared" si="1"/>
        <v>13923689</v>
      </c>
      <c r="O35" s="35">
        <f t="shared" si="1"/>
        <v>2675527</v>
      </c>
      <c r="P35" s="35">
        <f t="shared" si="1"/>
        <v>4324721</v>
      </c>
      <c r="Q35" s="35">
        <f t="shared" si="1"/>
        <v>3084795</v>
      </c>
      <c r="R35" s="35">
        <f t="shared" si="1"/>
        <v>10085043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37972693</v>
      </c>
      <c r="X35" s="35">
        <f t="shared" si="1"/>
        <v>54286443</v>
      </c>
      <c r="Y35" s="35">
        <f t="shared" si="1"/>
        <v>-16313750</v>
      </c>
      <c r="Z35" s="36">
        <f>+IF(X35&lt;&gt;0,+(Y35/X35)*100,0)</f>
        <v>-30.051241338468245</v>
      </c>
      <c r="AA35" s="33">
        <f>SUM(AA24:AA34)</f>
        <v>72381973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-26410526</v>
      </c>
      <c r="D37" s="46">
        <f>+D21-D35</f>
        <v>0</v>
      </c>
      <c r="E37" s="47">
        <f t="shared" si="2"/>
        <v>-6437812</v>
      </c>
      <c r="F37" s="48">
        <f t="shared" si="2"/>
        <v>-7121652</v>
      </c>
      <c r="G37" s="48">
        <f t="shared" si="2"/>
        <v>27290536</v>
      </c>
      <c r="H37" s="48">
        <f t="shared" si="2"/>
        <v>-5621110</v>
      </c>
      <c r="I37" s="48">
        <f t="shared" si="2"/>
        <v>-2595516</v>
      </c>
      <c r="J37" s="48">
        <f t="shared" si="2"/>
        <v>19073910</v>
      </c>
      <c r="K37" s="48">
        <f t="shared" si="2"/>
        <v>-3236206</v>
      </c>
      <c r="L37" s="48">
        <f t="shared" si="2"/>
        <v>-2310476</v>
      </c>
      <c r="M37" s="48">
        <f t="shared" si="2"/>
        <v>1697115</v>
      </c>
      <c r="N37" s="48">
        <f t="shared" si="2"/>
        <v>-3849567</v>
      </c>
      <c r="O37" s="48">
        <f t="shared" si="2"/>
        <v>-460606</v>
      </c>
      <c r="P37" s="48">
        <f t="shared" si="2"/>
        <v>-2459219</v>
      </c>
      <c r="Q37" s="48">
        <f t="shared" si="2"/>
        <v>1126646</v>
      </c>
      <c r="R37" s="48">
        <f t="shared" si="2"/>
        <v>-1793179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13431164</v>
      </c>
      <c r="X37" s="48">
        <f>IF(F21=F35,0,X21-X35)</f>
        <v>-5341221</v>
      </c>
      <c r="Y37" s="48">
        <f t="shared" si="2"/>
        <v>18772385</v>
      </c>
      <c r="Z37" s="49">
        <f>+IF(X37&lt;&gt;0,+(Y37/X37)*100,0)</f>
        <v>-351.46242778570667</v>
      </c>
      <c r="AA37" s="46">
        <f>+AA21-AA35</f>
        <v>-7121652</v>
      </c>
    </row>
    <row r="38" spans="1:27" ht="22.5" customHeight="1">
      <c r="A38" s="50" t="s">
        <v>60</v>
      </c>
      <c r="B38" s="29"/>
      <c r="C38" s="6">
        <v>7224999</v>
      </c>
      <c r="D38" s="6"/>
      <c r="E38" s="7">
        <v>7341000</v>
      </c>
      <c r="F38" s="8">
        <v>7341000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>
        <v>-3771</v>
      </c>
      <c r="R38" s="8">
        <v>-3771</v>
      </c>
      <c r="S38" s="8"/>
      <c r="T38" s="8"/>
      <c r="U38" s="8"/>
      <c r="V38" s="8"/>
      <c r="W38" s="8">
        <v>-3771</v>
      </c>
      <c r="X38" s="8">
        <v>5505750</v>
      </c>
      <c r="Y38" s="8">
        <v>-5509521</v>
      </c>
      <c r="Z38" s="2">
        <v>-100.07</v>
      </c>
      <c r="AA38" s="6">
        <v>7341000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3.5">
      <c r="A40" s="23" t="s">
        <v>62</v>
      </c>
      <c r="B40" s="29"/>
      <c r="C40" s="51">
        <v>53767</v>
      </c>
      <c r="D40" s="51"/>
      <c r="E40" s="7"/>
      <c r="F40" s="8"/>
      <c r="G40" s="52"/>
      <c r="H40" s="52"/>
      <c r="I40" s="52"/>
      <c r="J40" s="8"/>
      <c r="K40" s="52">
        <v>7911</v>
      </c>
      <c r="L40" s="52"/>
      <c r="M40" s="8"/>
      <c r="N40" s="52">
        <v>7911</v>
      </c>
      <c r="O40" s="52">
        <v>12868</v>
      </c>
      <c r="P40" s="52"/>
      <c r="Q40" s="8"/>
      <c r="R40" s="52">
        <v>12868</v>
      </c>
      <c r="S40" s="52"/>
      <c r="T40" s="8"/>
      <c r="U40" s="52"/>
      <c r="V40" s="52"/>
      <c r="W40" s="52">
        <v>20779</v>
      </c>
      <c r="X40" s="8"/>
      <c r="Y40" s="52">
        <v>20779</v>
      </c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-19131760</v>
      </c>
      <c r="D41" s="56">
        <f>SUM(D37:D40)</f>
        <v>0</v>
      </c>
      <c r="E41" s="57">
        <f t="shared" si="3"/>
        <v>903188</v>
      </c>
      <c r="F41" s="58">
        <f t="shared" si="3"/>
        <v>219348</v>
      </c>
      <c r="G41" s="58">
        <f t="shared" si="3"/>
        <v>27290536</v>
      </c>
      <c r="H41" s="58">
        <f t="shared" si="3"/>
        <v>-5621110</v>
      </c>
      <c r="I41" s="58">
        <f t="shared" si="3"/>
        <v>-2595516</v>
      </c>
      <c r="J41" s="58">
        <f t="shared" si="3"/>
        <v>19073910</v>
      </c>
      <c r="K41" s="58">
        <f t="shared" si="3"/>
        <v>-3228295</v>
      </c>
      <c r="L41" s="58">
        <f t="shared" si="3"/>
        <v>-2310476</v>
      </c>
      <c r="M41" s="58">
        <f t="shared" si="3"/>
        <v>1697115</v>
      </c>
      <c r="N41" s="58">
        <f t="shared" si="3"/>
        <v>-3841656</v>
      </c>
      <c r="O41" s="58">
        <f t="shared" si="3"/>
        <v>-447738</v>
      </c>
      <c r="P41" s="58">
        <f t="shared" si="3"/>
        <v>-2459219</v>
      </c>
      <c r="Q41" s="58">
        <f t="shared" si="3"/>
        <v>1122875</v>
      </c>
      <c r="R41" s="58">
        <f t="shared" si="3"/>
        <v>-1784082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13448172</v>
      </c>
      <c r="X41" s="58">
        <f t="shared" si="3"/>
        <v>164529</v>
      </c>
      <c r="Y41" s="58">
        <f t="shared" si="3"/>
        <v>13283643</v>
      </c>
      <c r="Z41" s="59">
        <f>+IF(X41&lt;&gt;0,+(Y41/X41)*100,0)</f>
        <v>8073.739583903142</v>
      </c>
      <c r="AA41" s="56">
        <f>SUM(AA37:AA40)</f>
        <v>219348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-19131760</v>
      </c>
      <c r="D43" s="64">
        <f>+D41-D42</f>
        <v>0</v>
      </c>
      <c r="E43" s="65">
        <f t="shared" si="4"/>
        <v>903188</v>
      </c>
      <c r="F43" s="66">
        <f t="shared" si="4"/>
        <v>219348</v>
      </c>
      <c r="G43" s="66">
        <f t="shared" si="4"/>
        <v>27290536</v>
      </c>
      <c r="H43" s="66">
        <f t="shared" si="4"/>
        <v>-5621110</v>
      </c>
      <c r="I43" s="66">
        <f t="shared" si="4"/>
        <v>-2595516</v>
      </c>
      <c r="J43" s="66">
        <f t="shared" si="4"/>
        <v>19073910</v>
      </c>
      <c r="K43" s="66">
        <f t="shared" si="4"/>
        <v>-3228295</v>
      </c>
      <c r="L43" s="66">
        <f t="shared" si="4"/>
        <v>-2310476</v>
      </c>
      <c r="M43" s="66">
        <f t="shared" si="4"/>
        <v>1697115</v>
      </c>
      <c r="N43" s="66">
        <f t="shared" si="4"/>
        <v>-3841656</v>
      </c>
      <c r="O43" s="66">
        <f t="shared" si="4"/>
        <v>-447738</v>
      </c>
      <c r="P43" s="66">
        <f t="shared" si="4"/>
        <v>-2459219</v>
      </c>
      <c r="Q43" s="66">
        <f t="shared" si="4"/>
        <v>1122875</v>
      </c>
      <c r="R43" s="66">
        <f t="shared" si="4"/>
        <v>-1784082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13448172</v>
      </c>
      <c r="X43" s="66">
        <f t="shared" si="4"/>
        <v>164529</v>
      </c>
      <c r="Y43" s="66">
        <f t="shared" si="4"/>
        <v>13283643</v>
      </c>
      <c r="Z43" s="67">
        <f>+IF(X43&lt;&gt;0,+(Y43/X43)*100,0)</f>
        <v>8073.739583903142</v>
      </c>
      <c r="AA43" s="64">
        <f>+AA41-AA42</f>
        <v>219348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-19131760</v>
      </c>
      <c r="D45" s="56">
        <f>SUM(D43:D44)</f>
        <v>0</v>
      </c>
      <c r="E45" s="57">
        <f t="shared" si="5"/>
        <v>903188</v>
      </c>
      <c r="F45" s="58">
        <f t="shared" si="5"/>
        <v>219348</v>
      </c>
      <c r="G45" s="58">
        <f t="shared" si="5"/>
        <v>27290536</v>
      </c>
      <c r="H45" s="58">
        <f t="shared" si="5"/>
        <v>-5621110</v>
      </c>
      <c r="I45" s="58">
        <f t="shared" si="5"/>
        <v>-2595516</v>
      </c>
      <c r="J45" s="58">
        <f t="shared" si="5"/>
        <v>19073910</v>
      </c>
      <c r="K45" s="58">
        <f t="shared" si="5"/>
        <v>-3228295</v>
      </c>
      <c r="L45" s="58">
        <f t="shared" si="5"/>
        <v>-2310476</v>
      </c>
      <c r="M45" s="58">
        <f t="shared" si="5"/>
        <v>1697115</v>
      </c>
      <c r="N45" s="58">
        <f t="shared" si="5"/>
        <v>-3841656</v>
      </c>
      <c r="O45" s="58">
        <f t="shared" si="5"/>
        <v>-447738</v>
      </c>
      <c r="P45" s="58">
        <f t="shared" si="5"/>
        <v>-2459219</v>
      </c>
      <c r="Q45" s="58">
        <f t="shared" si="5"/>
        <v>1122875</v>
      </c>
      <c r="R45" s="58">
        <f t="shared" si="5"/>
        <v>-1784082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13448172</v>
      </c>
      <c r="X45" s="58">
        <f t="shared" si="5"/>
        <v>164529</v>
      </c>
      <c r="Y45" s="58">
        <f t="shared" si="5"/>
        <v>13283643</v>
      </c>
      <c r="Z45" s="59">
        <f>+IF(X45&lt;&gt;0,+(Y45/X45)*100,0)</f>
        <v>8073.739583903142</v>
      </c>
      <c r="AA45" s="56">
        <f>SUM(AA43:AA44)</f>
        <v>219348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-19131760</v>
      </c>
      <c r="D47" s="71">
        <f>SUM(D45:D46)</f>
        <v>0</v>
      </c>
      <c r="E47" s="72">
        <f t="shared" si="6"/>
        <v>903188</v>
      </c>
      <c r="F47" s="73">
        <f t="shared" si="6"/>
        <v>219348</v>
      </c>
      <c r="G47" s="73">
        <f t="shared" si="6"/>
        <v>27290536</v>
      </c>
      <c r="H47" s="74">
        <f t="shared" si="6"/>
        <v>-5621110</v>
      </c>
      <c r="I47" s="74">
        <f t="shared" si="6"/>
        <v>-2595516</v>
      </c>
      <c r="J47" s="74">
        <f t="shared" si="6"/>
        <v>19073910</v>
      </c>
      <c r="K47" s="74">
        <f t="shared" si="6"/>
        <v>-3228295</v>
      </c>
      <c r="L47" s="74">
        <f t="shared" si="6"/>
        <v>-2310476</v>
      </c>
      <c r="M47" s="73">
        <f t="shared" si="6"/>
        <v>1697115</v>
      </c>
      <c r="N47" s="73">
        <f t="shared" si="6"/>
        <v>-3841656</v>
      </c>
      <c r="O47" s="74">
        <f t="shared" si="6"/>
        <v>-447738</v>
      </c>
      <c r="P47" s="74">
        <f t="shared" si="6"/>
        <v>-2459219</v>
      </c>
      <c r="Q47" s="74">
        <f t="shared" si="6"/>
        <v>1122875</v>
      </c>
      <c r="R47" s="74">
        <f t="shared" si="6"/>
        <v>-1784082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13448172</v>
      </c>
      <c r="X47" s="74">
        <f t="shared" si="6"/>
        <v>164529</v>
      </c>
      <c r="Y47" s="74">
        <f t="shared" si="6"/>
        <v>13283643</v>
      </c>
      <c r="Z47" s="75">
        <f>+IF(X47&lt;&gt;0,+(Y47/X47)*100,0)</f>
        <v>8073.739583903142</v>
      </c>
      <c r="AA47" s="76">
        <f>SUM(AA45:AA46)</f>
        <v>219348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74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101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47470760</v>
      </c>
      <c r="D5" s="6"/>
      <c r="E5" s="7">
        <v>48299939</v>
      </c>
      <c r="F5" s="8">
        <v>43233960</v>
      </c>
      <c r="G5" s="8">
        <v>49988255</v>
      </c>
      <c r="H5" s="8">
        <v>-348834</v>
      </c>
      <c r="I5" s="8">
        <v>-63776</v>
      </c>
      <c r="J5" s="8">
        <v>49575645</v>
      </c>
      <c r="K5" s="8">
        <v>-6854</v>
      </c>
      <c r="L5" s="8">
        <v>-55806</v>
      </c>
      <c r="M5" s="8">
        <v>-4122</v>
      </c>
      <c r="N5" s="8">
        <v>-66782</v>
      </c>
      <c r="O5" s="8">
        <v>-480</v>
      </c>
      <c r="P5" s="8">
        <v>66263</v>
      </c>
      <c r="Q5" s="8">
        <v>4089</v>
      </c>
      <c r="R5" s="8">
        <v>69872</v>
      </c>
      <c r="S5" s="8"/>
      <c r="T5" s="8"/>
      <c r="U5" s="8"/>
      <c r="V5" s="8"/>
      <c r="W5" s="8">
        <v>49578735</v>
      </c>
      <c r="X5" s="8">
        <v>46371415</v>
      </c>
      <c r="Y5" s="8">
        <v>3207320</v>
      </c>
      <c r="Z5" s="2">
        <v>6.92</v>
      </c>
      <c r="AA5" s="6">
        <v>43233960</v>
      </c>
    </row>
    <row r="6" spans="1:27" ht="13.5">
      <c r="A6" s="23" t="s">
        <v>32</v>
      </c>
      <c r="B6" s="24"/>
      <c r="C6" s="6">
        <v>80008308</v>
      </c>
      <c r="D6" s="6"/>
      <c r="E6" s="7">
        <v>94192965</v>
      </c>
      <c r="F6" s="8">
        <v>94212965</v>
      </c>
      <c r="G6" s="8">
        <v>8837815</v>
      </c>
      <c r="H6" s="8">
        <v>7786393</v>
      </c>
      <c r="I6" s="8">
        <v>7449239</v>
      </c>
      <c r="J6" s="8">
        <v>24073447</v>
      </c>
      <c r="K6" s="8">
        <v>7071872</v>
      </c>
      <c r="L6" s="8">
        <v>6885338</v>
      </c>
      <c r="M6" s="8">
        <v>6599728</v>
      </c>
      <c r="N6" s="8">
        <v>20556938</v>
      </c>
      <c r="O6" s="8">
        <v>6880236</v>
      </c>
      <c r="P6" s="8">
        <v>6994141</v>
      </c>
      <c r="Q6" s="8">
        <v>7710001</v>
      </c>
      <c r="R6" s="8">
        <v>21584378</v>
      </c>
      <c r="S6" s="8"/>
      <c r="T6" s="8"/>
      <c r="U6" s="8"/>
      <c r="V6" s="8"/>
      <c r="W6" s="8">
        <v>66214763</v>
      </c>
      <c r="X6" s="8">
        <v>68810549</v>
      </c>
      <c r="Y6" s="8">
        <v>-2595786</v>
      </c>
      <c r="Z6" s="2">
        <v>-3.77</v>
      </c>
      <c r="AA6" s="6">
        <v>94212965</v>
      </c>
    </row>
    <row r="7" spans="1:27" ht="13.5">
      <c r="A7" s="25" t="s">
        <v>33</v>
      </c>
      <c r="B7" s="24"/>
      <c r="C7" s="6">
        <v>29035930</v>
      </c>
      <c r="D7" s="6"/>
      <c r="E7" s="7">
        <v>36308960</v>
      </c>
      <c r="F7" s="8">
        <v>36308960</v>
      </c>
      <c r="G7" s="8">
        <v>3646138</v>
      </c>
      <c r="H7" s="8">
        <v>2161363</v>
      </c>
      <c r="I7" s="8">
        <v>2283964</v>
      </c>
      <c r="J7" s="8">
        <v>8091465</v>
      </c>
      <c r="K7" s="8">
        <v>2599827</v>
      </c>
      <c r="L7" s="8">
        <v>3063649</v>
      </c>
      <c r="M7" s="8">
        <v>2702259</v>
      </c>
      <c r="N7" s="8">
        <v>8365735</v>
      </c>
      <c r="O7" s="8">
        <v>3105482</v>
      </c>
      <c r="P7" s="8">
        <v>2782787</v>
      </c>
      <c r="Q7" s="8">
        <v>2744041</v>
      </c>
      <c r="R7" s="8">
        <v>8632310</v>
      </c>
      <c r="S7" s="8"/>
      <c r="T7" s="8"/>
      <c r="U7" s="8"/>
      <c r="V7" s="8"/>
      <c r="W7" s="8">
        <v>25089510</v>
      </c>
      <c r="X7" s="8">
        <v>25676226</v>
      </c>
      <c r="Y7" s="8">
        <v>-586716</v>
      </c>
      <c r="Z7" s="2">
        <v>-2.29</v>
      </c>
      <c r="AA7" s="6">
        <v>36308960</v>
      </c>
    </row>
    <row r="8" spans="1:27" ht="13.5">
      <c r="A8" s="25" t="s">
        <v>34</v>
      </c>
      <c r="B8" s="24"/>
      <c r="C8" s="6">
        <v>11055674</v>
      </c>
      <c r="D8" s="6"/>
      <c r="E8" s="7">
        <v>11937733</v>
      </c>
      <c r="F8" s="8">
        <v>11937733</v>
      </c>
      <c r="G8" s="8">
        <v>981188</v>
      </c>
      <c r="H8" s="8">
        <v>980052</v>
      </c>
      <c r="I8" s="8">
        <v>948028</v>
      </c>
      <c r="J8" s="8">
        <v>2909268</v>
      </c>
      <c r="K8" s="8">
        <v>988592</v>
      </c>
      <c r="L8" s="8">
        <v>940763</v>
      </c>
      <c r="M8" s="8">
        <v>984035</v>
      </c>
      <c r="N8" s="8">
        <v>2913390</v>
      </c>
      <c r="O8" s="8">
        <v>941845</v>
      </c>
      <c r="P8" s="8">
        <v>945524</v>
      </c>
      <c r="Q8" s="8">
        <v>980191</v>
      </c>
      <c r="R8" s="8">
        <v>2867560</v>
      </c>
      <c r="S8" s="8"/>
      <c r="T8" s="8"/>
      <c r="U8" s="8"/>
      <c r="V8" s="8"/>
      <c r="W8" s="8">
        <v>8690218</v>
      </c>
      <c r="X8" s="8">
        <v>8880193</v>
      </c>
      <c r="Y8" s="8">
        <v>-189975</v>
      </c>
      <c r="Z8" s="2">
        <v>-2.14</v>
      </c>
      <c r="AA8" s="6">
        <v>11937733</v>
      </c>
    </row>
    <row r="9" spans="1:27" ht="13.5">
      <c r="A9" s="25" t="s">
        <v>35</v>
      </c>
      <c r="B9" s="24"/>
      <c r="C9" s="6">
        <v>13080305</v>
      </c>
      <c r="D9" s="6"/>
      <c r="E9" s="7">
        <v>14345192</v>
      </c>
      <c r="F9" s="8">
        <v>14345192</v>
      </c>
      <c r="G9" s="8">
        <v>1182323</v>
      </c>
      <c r="H9" s="8">
        <v>1148379</v>
      </c>
      <c r="I9" s="8">
        <v>1115497</v>
      </c>
      <c r="J9" s="8">
        <v>3446199</v>
      </c>
      <c r="K9" s="8">
        <v>1123130</v>
      </c>
      <c r="L9" s="8">
        <v>1129114</v>
      </c>
      <c r="M9" s="8">
        <v>1128854</v>
      </c>
      <c r="N9" s="8">
        <v>3381098</v>
      </c>
      <c r="O9" s="8">
        <v>1129504</v>
      </c>
      <c r="P9" s="8">
        <v>1114445</v>
      </c>
      <c r="Q9" s="8">
        <v>1118914</v>
      </c>
      <c r="R9" s="8">
        <v>3362863</v>
      </c>
      <c r="S9" s="8"/>
      <c r="T9" s="8"/>
      <c r="U9" s="8"/>
      <c r="V9" s="8"/>
      <c r="W9" s="8">
        <v>10190160</v>
      </c>
      <c r="X9" s="8">
        <v>10586248</v>
      </c>
      <c r="Y9" s="8">
        <v>-396088</v>
      </c>
      <c r="Z9" s="2">
        <v>-3.74</v>
      </c>
      <c r="AA9" s="6">
        <v>14345192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2285467</v>
      </c>
      <c r="D11" s="6"/>
      <c r="E11" s="7">
        <v>1343780</v>
      </c>
      <c r="F11" s="8">
        <v>1343423</v>
      </c>
      <c r="G11" s="8">
        <v>496391</v>
      </c>
      <c r="H11" s="8">
        <v>255447</v>
      </c>
      <c r="I11" s="8">
        <v>157098</v>
      </c>
      <c r="J11" s="8">
        <v>908936</v>
      </c>
      <c r="K11" s="8">
        <v>369812</v>
      </c>
      <c r="L11" s="8">
        <v>260104</v>
      </c>
      <c r="M11" s="8">
        <v>189824</v>
      </c>
      <c r="N11" s="8">
        <v>819740</v>
      </c>
      <c r="O11" s="8">
        <v>184085</v>
      </c>
      <c r="P11" s="8">
        <v>169666</v>
      </c>
      <c r="Q11" s="8">
        <v>419955</v>
      </c>
      <c r="R11" s="8">
        <v>773706</v>
      </c>
      <c r="S11" s="8"/>
      <c r="T11" s="8"/>
      <c r="U11" s="8"/>
      <c r="V11" s="8"/>
      <c r="W11" s="8">
        <v>2502382</v>
      </c>
      <c r="X11" s="8">
        <v>1536055</v>
      </c>
      <c r="Y11" s="8">
        <v>966327</v>
      </c>
      <c r="Z11" s="2">
        <v>62.91</v>
      </c>
      <c r="AA11" s="6">
        <v>1343423</v>
      </c>
    </row>
    <row r="12" spans="1:27" ht="13.5">
      <c r="A12" s="25" t="s">
        <v>37</v>
      </c>
      <c r="B12" s="29"/>
      <c r="C12" s="6">
        <v>1765200</v>
      </c>
      <c r="D12" s="6"/>
      <c r="E12" s="7">
        <v>1315409</v>
      </c>
      <c r="F12" s="8">
        <v>1315409</v>
      </c>
      <c r="G12" s="8">
        <v>107753</v>
      </c>
      <c r="H12" s="8">
        <v>185720</v>
      </c>
      <c r="I12" s="8">
        <v>196542</v>
      </c>
      <c r="J12" s="8">
        <v>490015</v>
      </c>
      <c r="K12" s="8">
        <v>50989</v>
      </c>
      <c r="L12" s="8">
        <v>304445</v>
      </c>
      <c r="M12" s="8">
        <v>-729140</v>
      </c>
      <c r="N12" s="8">
        <v>-373706</v>
      </c>
      <c r="O12" s="8">
        <v>201252</v>
      </c>
      <c r="P12" s="8">
        <v>202562</v>
      </c>
      <c r="Q12" s="8">
        <v>96838</v>
      </c>
      <c r="R12" s="8">
        <v>500652</v>
      </c>
      <c r="S12" s="8"/>
      <c r="T12" s="8"/>
      <c r="U12" s="8"/>
      <c r="V12" s="8"/>
      <c r="W12" s="8">
        <v>616961</v>
      </c>
      <c r="X12" s="8">
        <v>715860</v>
      </c>
      <c r="Y12" s="8">
        <v>-98899</v>
      </c>
      <c r="Z12" s="2">
        <v>-13.82</v>
      </c>
      <c r="AA12" s="6">
        <v>1315409</v>
      </c>
    </row>
    <row r="13" spans="1:27" ht="13.5">
      <c r="A13" s="23" t="s">
        <v>38</v>
      </c>
      <c r="B13" s="29"/>
      <c r="C13" s="6">
        <v>5437070</v>
      </c>
      <c r="D13" s="6"/>
      <c r="E13" s="7">
        <v>7402547</v>
      </c>
      <c r="F13" s="8">
        <v>7402547</v>
      </c>
      <c r="G13" s="8">
        <v>999069</v>
      </c>
      <c r="H13" s="8">
        <v>1015394</v>
      </c>
      <c r="I13" s="8">
        <v>1010339</v>
      </c>
      <c r="J13" s="8">
        <v>3024802</v>
      </c>
      <c r="K13" s="8">
        <v>1018219</v>
      </c>
      <c r="L13" s="8">
        <v>1033961</v>
      </c>
      <c r="M13" s="8">
        <v>1047597</v>
      </c>
      <c r="N13" s="8">
        <v>3099777</v>
      </c>
      <c r="O13" s="8">
        <v>1046282</v>
      </c>
      <c r="P13" s="8">
        <v>1054314</v>
      </c>
      <c r="Q13" s="8">
        <v>973564</v>
      </c>
      <c r="R13" s="8">
        <v>3074160</v>
      </c>
      <c r="S13" s="8"/>
      <c r="T13" s="8"/>
      <c r="U13" s="8"/>
      <c r="V13" s="8"/>
      <c r="W13" s="8">
        <v>9198739</v>
      </c>
      <c r="X13" s="8">
        <v>6763567</v>
      </c>
      <c r="Y13" s="8">
        <v>2435172</v>
      </c>
      <c r="Z13" s="2">
        <v>36</v>
      </c>
      <c r="AA13" s="6">
        <v>7402547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63048</v>
      </c>
      <c r="D15" s="6"/>
      <c r="E15" s="7">
        <v>212499</v>
      </c>
      <c r="F15" s="8">
        <v>212499</v>
      </c>
      <c r="G15" s="8">
        <v>6952</v>
      </c>
      <c r="H15" s="8">
        <v>1076</v>
      </c>
      <c r="I15" s="8">
        <v>5263</v>
      </c>
      <c r="J15" s="8">
        <v>13291</v>
      </c>
      <c r="K15" s="8">
        <v>17685</v>
      </c>
      <c r="L15" s="8">
        <v>10894</v>
      </c>
      <c r="M15" s="8">
        <v>16872</v>
      </c>
      <c r="N15" s="8">
        <v>45451</v>
      </c>
      <c r="O15" s="8">
        <v>55165</v>
      </c>
      <c r="P15" s="8">
        <v>16005</v>
      </c>
      <c r="Q15" s="8">
        <v>115</v>
      </c>
      <c r="R15" s="8">
        <v>71285</v>
      </c>
      <c r="S15" s="8"/>
      <c r="T15" s="8"/>
      <c r="U15" s="8"/>
      <c r="V15" s="8"/>
      <c r="W15" s="8">
        <v>130027</v>
      </c>
      <c r="X15" s="8">
        <v>135620</v>
      </c>
      <c r="Y15" s="8">
        <v>-5593</v>
      </c>
      <c r="Z15" s="2">
        <v>-4.12</v>
      </c>
      <c r="AA15" s="6">
        <v>212499</v>
      </c>
    </row>
    <row r="16" spans="1:27" ht="13.5">
      <c r="A16" s="23" t="s">
        <v>41</v>
      </c>
      <c r="B16" s="29"/>
      <c r="C16" s="6">
        <v>1373886</v>
      </c>
      <c r="D16" s="6"/>
      <c r="E16" s="7">
        <v>1524491</v>
      </c>
      <c r="F16" s="8">
        <v>1459609</v>
      </c>
      <c r="G16" s="8">
        <v>227706</v>
      </c>
      <c r="H16" s="8">
        <v>117997</v>
      </c>
      <c r="I16" s="8">
        <v>120594</v>
      </c>
      <c r="J16" s="8">
        <v>466297</v>
      </c>
      <c r="K16" s="8">
        <v>123132</v>
      </c>
      <c r="L16" s="8">
        <v>112343</v>
      </c>
      <c r="M16" s="8">
        <v>79342</v>
      </c>
      <c r="N16" s="8">
        <v>314817</v>
      </c>
      <c r="O16" s="8">
        <v>95883</v>
      </c>
      <c r="P16" s="8">
        <v>95864</v>
      </c>
      <c r="Q16" s="8">
        <v>95243</v>
      </c>
      <c r="R16" s="8">
        <v>286990</v>
      </c>
      <c r="S16" s="8"/>
      <c r="T16" s="8"/>
      <c r="U16" s="8"/>
      <c r="V16" s="8"/>
      <c r="W16" s="8">
        <v>1068104</v>
      </c>
      <c r="X16" s="8">
        <v>1120363</v>
      </c>
      <c r="Y16" s="8">
        <v>-52259</v>
      </c>
      <c r="Z16" s="2">
        <v>-4.66</v>
      </c>
      <c r="AA16" s="6">
        <v>1459609</v>
      </c>
    </row>
    <row r="17" spans="1:27" ht="13.5">
      <c r="A17" s="23" t="s">
        <v>42</v>
      </c>
      <c r="B17" s="29"/>
      <c r="C17" s="6">
        <v>245517</v>
      </c>
      <c r="D17" s="6"/>
      <c r="E17" s="7">
        <v>1225496</v>
      </c>
      <c r="F17" s="8">
        <v>1225496</v>
      </c>
      <c r="G17" s="8">
        <v>14706</v>
      </c>
      <c r="H17" s="8"/>
      <c r="I17" s="8"/>
      <c r="J17" s="8">
        <v>14706</v>
      </c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>
        <v>14706</v>
      </c>
      <c r="X17" s="8">
        <v>620100</v>
      </c>
      <c r="Y17" s="8">
        <v>-605394</v>
      </c>
      <c r="Z17" s="2">
        <v>-97.63</v>
      </c>
      <c r="AA17" s="6">
        <v>1225496</v>
      </c>
    </row>
    <row r="18" spans="1:27" ht="13.5">
      <c r="A18" s="23" t="s">
        <v>43</v>
      </c>
      <c r="B18" s="29"/>
      <c r="C18" s="6">
        <v>47927000</v>
      </c>
      <c r="D18" s="6"/>
      <c r="E18" s="7">
        <v>60008347</v>
      </c>
      <c r="F18" s="8">
        <v>59356608</v>
      </c>
      <c r="G18" s="8">
        <v>19929000</v>
      </c>
      <c r="H18" s="8">
        <v>2945000</v>
      </c>
      <c r="I18" s="8">
        <v>-37</v>
      </c>
      <c r="J18" s="8">
        <v>22873963</v>
      </c>
      <c r="K18" s="8">
        <v>1103878</v>
      </c>
      <c r="L18" s="8">
        <v>477000</v>
      </c>
      <c r="M18" s="8">
        <v>16536713</v>
      </c>
      <c r="N18" s="8">
        <v>18117591</v>
      </c>
      <c r="O18" s="8"/>
      <c r="P18" s="8">
        <v>316000</v>
      </c>
      <c r="Q18" s="8">
        <v>11958000</v>
      </c>
      <c r="R18" s="8">
        <v>12274000</v>
      </c>
      <c r="S18" s="8"/>
      <c r="T18" s="8"/>
      <c r="U18" s="8"/>
      <c r="V18" s="8"/>
      <c r="W18" s="8">
        <v>53265554</v>
      </c>
      <c r="X18" s="8">
        <v>50174083</v>
      </c>
      <c r="Y18" s="8">
        <v>3091471</v>
      </c>
      <c r="Z18" s="2">
        <v>6.16</v>
      </c>
      <c r="AA18" s="6">
        <v>59356608</v>
      </c>
    </row>
    <row r="19" spans="1:27" ht="13.5">
      <c r="A19" s="23" t="s">
        <v>44</v>
      </c>
      <c r="B19" s="29"/>
      <c r="C19" s="6">
        <v>6913806</v>
      </c>
      <c r="D19" s="6"/>
      <c r="E19" s="7">
        <v>2195842</v>
      </c>
      <c r="F19" s="26">
        <v>2168804</v>
      </c>
      <c r="G19" s="26">
        <v>142959</v>
      </c>
      <c r="H19" s="26">
        <v>152712</v>
      </c>
      <c r="I19" s="26">
        <v>224246</v>
      </c>
      <c r="J19" s="26">
        <v>519917</v>
      </c>
      <c r="K19" s="26">
        <v>155923</v>
      </c>
      <c r="L19" s="26">
        <v>152954</v>
      </c>
      <c r="M19" s="26">
        <v>130457</v>
      </c>
      <c r="N19" s="26">
        <v>439334</v>
      </c>
      <c r="O19" s="26">
        <v>160170</v>
      </c>
      <c r="P19" s="26">
        <v>161080</v>
      </c>
      <c r="Q19" s="26">
        <v>140775</v>
      </c>
      <c r="R19" s="26">
        <v>462025</v>
      </c>
      <c r="S19" s="26"/>
      <c r="T19" s="26"/>
      <c r="U19" s="26"/>
      <c r="V19" s="26"/>
      <c r="W19" s="26">
        <v>1421276</v>
      </c>
      <c r="X19" s="26">
        <v>1564032</v>
      </c>
      <c r="Y19" s="26">
        <v>-142756</v>
      </c>
      <c r="Z19" s="27">
        <v>-9.13</v>
      </c>
      <c r="AA19" s="28">
        <v>2168804</v>
      </c>
    </row>
    <row r="20" spans="1:27" ht="13.5">
      <c r="A20" s="23" t="s">
        <v>45</v>
      </c>
      <c r="B20" s="29"/>
      <c r="C20" s="6">
        <v>-3701</v>
      </c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246658270</v>
      </c>
      <c r="D21" s="33">
        <f t="shared" si="0"/>
        <v>0</v>
      </c>
      <c r="E21" s="34">
        <f t="shared" si="0"/>
        <v>280313200</v>
      </c>
      <c r="F21" s="35">
        <f t="shared" si="0"/>
        <v>274523205</v>
      </c>
      <c r="G21" s="35">
        <f t="shared" si="0"/>
        <v>86560255</v>
      </c>
      <c r="H21" s="35">
        <f t="shared" si="0"/>
        <v>16400699</v>
      </c>
      <c r="I21" s="35">
        <f t="shared" si="0"/>
        <v>13446997</v>
      </c>
      <c r="J21" s="35">
        <f t="shared" si="0"/>
        <v>116407951</v>
      </c>
      <c r="K21" s="35">
        <f t="shared" si="0"/>
        <v>14616205</v>
      </c>
      <c r="L21" s="35">
        <f t="shared" si="0"/>
        <v>14314759</v>
      </c>
      <c r="M21" s="35">
        <f t="shared" si="0"/>
        <v>28682419</v>
      </c>
      <c r="N21" s="35">
        <f t="shared" si="0"/>
        <v>57613383</v>
      </c>
      <c r="O21" s="35">
        <f t="shared" si="0"/>
        <v>13799424</v>
      </c>
      <c r="P21" s="35">
        <f t="shared" si="0"/>
        <v>13918651</v>
      </c>
      <c r="Q21" s="35">
        <f t="shared" si="0"/>
        <v>26241726</v>
      </c>
      <c r="R21" s="35">
        <f t="shared" si="0"/>
        <v>53959801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227981135</v>
      </c>
      <c r="X21" s="35">
        <f t="shared" si="0"/>
        <v>222954311</v>
      </c>
      <c r="Y21" s="35">
        <f t="shared" si="0"/>
        <v>5026824</v>
      </c>
      <c r="Z21" s="36">
        <f>+IF(X21&lt;&gt;0,+(Y21/X21)*100,0)</f>
        <v>2.254643104882596</v>
      </c>
      <c r="AA21" s="33">
        <f>SUM(AA5:AA20)</f>
        <v>274523205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82624334</v>
      </c>
      <c r="D24" s="6"/>
      <c r="E24" s="7">
        <v>95623016</v>
      </c>
      <c r="F24" s="8">
        <v>95773186</v>
      </c>
      <c r="G24" s="8">
        <v>7687711</v>
      </c>
      <c r="H24" s="8">
        <v>7697422</v>
      </c>
      <c r="I24" s="8">
        <v>7943249</v>
      </c>
      <c r="J24" s="8">
        <v>23328382</v>
      </c>
      <c r="K24" s="8">
        <v>7538489</v>
      </c>
      <c r="L24" s="8">
        <v>7521732</v>
      </c>
      <c r="M24" s="8">
        <v>7449498</v>
      </c>
      <c r="N24" s="8">
        <v>22509719</v>
      </c>
      <c r="O24" s="8">
        <v>7992029</v>
      </c>
      <c r="P24" s="8">
        <v>7366345</v>
      </c>
      <c r="Q24" s="8">
        <v>7528034</v>
      </c>
      <c r="R24" s="8">
        <v>22886408</v>
      </c>
      <c r="S24" s="8"/>
      <c r="T24" s="8"/>
      <c r="U24" s="8"/>
      <c r="V24" s="8"/>
      <c r="W24" s="8">
        <v>68724509</v>
      </c>
      <c r="X24" s="8">
        <v>70805692</v>
      </c>
      <c r="Y24" s="8">
        <v>-2081183</v>
      </c>
      <c r="Z24" s="2">
        <v>-2.94</v>
      </c>
      <c r="AA24" s="6">
        <v>95773186</v>
      </c>
    </row>
    <row r="25" spans="1:27" ht="13.5">
      <c r="A25" s="25" t="s">
        <v>49</v>
      </c>
      <c r="B25" s="24"/>
      <c r="C25" s="6">
        <v>6334894</v>
      </c>
      <c r="D25" s="6"/>
      <c r="E25" s="7">
        <v>6398904</v>
      </c>
      <c r="F25" s="8">
        <v>6654859</v>
      </c>
      <c r="G25" s="8">
        <v>531236</v>
      </c>
      <c r="H25" s="8">
        <v>528891</v>
      </c>
      <c r="I25" s="8">
        <v>528844</v>
      </c>
      <c r="J25" s="8">
        <v>1588971</v>
      </c>
      <c r="K25" s="8">
        <v>499844</v>
      </c>
      <c r="L25" s="8">
        <v>539519</v>
      </c>
      <c r="M25" s="8">
        <v>557215</v>
      </c>
      <c r="N25" s="8">
        <v>1596578</v>
      </c>
      <c r="O25" s="8">
        <v>499619</v>
      </c>
      <c r="P25" s="8">
        <v>527310</v>
      </c>
      <c r="Q25" s="8">
        <v>499619</v>
      </c>
      <c r="R25" s="8">
        <v>1526548</v>
      </c>
      <c r="S25" s="8"/>
      <c r="T25" s="8"/>
      <c r="U25" s="8"/>
      <c r="V25" s="8"/>
      <c r="W25" s="8">
        <v>4712097</v>
      </c>
      <c r="X25" s="8">
        <v>4920212</v>
      </c>
      <c r="Y25" s="8">
        <v>-208115</v>
      </c>
      <c r="Z25" s="2">
        <v>-4.23</v>
      </c>
      <c r="AA25" s="6">
        <v>6654859</v>
      </c>
    </row>
    <row r="26" spans="1:27" ht="13.5">
      <c r="A26" s="25" t="s">
        <v>50</v>
      </c>
      <c r="B26" s="24"/>
      <c r="C26" s="6"/>
      <c r="D26" s="6"/>
      <c r="E26" s="7">
        <v>19601186</v>
      </c>
      <c r="F26" s="8">
        <v>19601186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9800595</v>
      </c>
      <c r="Y26" s="8">
        <v>-9800595</v>
      </c>
      <c r="Z26" s="2">
        <v>-100</v>
      </c>
      <c r="AA26" s="6">
        <v>19601186</v>
      </c>
    </row>
    <row r="27" spans="1:27" ht="13.5">
      <c r="A27" s="25" t="s">
        <v>51</v>
      </c>
      <c r="B27" s="24"/>
      <c r="C27" s="6"/>
      <c r="D27" s="6"/>
      <c r="E27" s="7">
        <v>39424653</v>
      </c>
      <c r="F27" s="8">
        <v>39424653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>
        <v>19712328</v>
      </c>
      <c r="Y27" s="8">
        <v>-19712328</v>
      </c>
      <c r="Z27" s="2">
        <v>-100</v>
      </c>
      <c r="AA27" s="6">
        <v>39424653</v>
      </c>
    </row>
    <row r="28" spans="1:27" ht="13.5">
      <c r="A28" s="25" t="s">
        <v>52</v>
      </c>
      <c r="B28" s="24"/>
      <c r="C28" s="6">
        <v>10166226</v>
      </c>
      <c r="D28" s="6"/>
      <c r="E28" s="7">
        <v>2556879</v>
      </c>
      <c r="F28" s="8">
        <v>2556879</v>
      </c>
      <c r="G28" s="8">
        <v>974868</v>
      </c>
      <c r="H28" s="8">
        <v>1183816</v>
      </c>
      <c r="I28" s="8">
        <v>1088287</v>
      </c>
      <c r="J28" s="8">
        <v>3246971</v>
      </c>
      <c r="K28" s="8">
        <v>1588</v>
      </c>
      <c r="L28" s="8">
        <v>2494220</v>
      </c>
      <c r="M28" s="8">
        <v>1291082</v>
      </c>
      <c r="N28" s="8">
        <v>3786890</v>
      </c>
      <c r="O28" s="8">
        <v>1225159</v>
      </c>
      <c r="P28" s="8"/>
      <c r="Q28" s="8">
        <v>1059270</v>
      </c>
      <c r="R28" s="8">
        <v>2284429</v>
      </c>
      <c r="S28" s="8"/>
      <c r="T28" s="8"/>
      <c r="U28" s="8"/>
      <c r="V28" s="8"/>
      <c r="W28" s="8">
        <v>9318290</v>
      </c>
      <c r="X28" s="8">
        <v>4795372</v>
      </c>
      <c r="Y28" s="8">
        <v>4522918</v>
      </c>
      <c r="Z28" s="2">
        <v>94.32</v>
      </c>
      <c r="AA28" s="6">
        <v>2556879</v>
      </c>
    </row>
    <row r="29" spans="1:27" ht="13.5">
      <c r="A29" s="25" t="s">
        <v>53</v>
      </c>
      <c r="B29" s="24"/>
      <c r="C29" s="6">
        <v>98544976</v>
      </c>
      <c r="D29" s="6"/>
      <c r="E29" s="7">
        <v>115446012</v>
      </c>
      <c r="F29" s="8">
        <v>105446012</v>
      </c>
      <c r="G29" s="8">
        <v>8279580</v>
      </c>
      <c r="H29" s="8">
        <v>15899336</v>
      </c>
      <c r="I29" s="8">
        <v>10722641</v>
      </c>
      <c r="J29" s="8">
        <v>34901557</v>
      </c>
      <c r="K29" s="8"/>
      <c r="L29" s="8">
        <v>15954967</v>
      </c>
      <c r="M29" s="8">
        <v>5842279</v>
      </c>
      <c r="N29" s="8">
        <v>21797246</v>
      </c>
      <c r="O29" s="8">
        <v>5971842</v>
      </c>
      <c r="P29" s="8"/>
      <c r="Q29" s="8">
        <v>6163145</v>
      </c>
      <c r="R29" s="8">
        <v>12134987</v>
      </c>
      <c r="S29" s="8"/>
      <c r="T29" s="8"/>
      <c r="U29" s="8"/>
      <c r="V29" s="8"/>
      <c r="W29" s="8">
        <v>68833790</v>
      </c>
      <c r="X29" s="8">
        <v>81072408</v>
      </c>
      <c r="Y29" s="8">
        <v>-12238618</v>
      </c>
      <c r="Z29" s="2">
        <v>-15.1</v>
      </c>
      <c r="AA29" s="6">
        <v>105446012</v>
      </c>
    </row>
    <row r="30" spans="1:27" ht="13.5">
      <c r="A30" s="25" t="s">
        <v>54</v>
      </c>
      <c r="B30" s="24"/>
      <c r="C30" s="6">
        <v>6383474</v>
      </c>
      <c r="D30" s="6"/>
      <c r="E30" s="7">
        <v>9599344</v>
      </c>
      <c r="F30" s="8">
        <v>6753429</v>
      </c>
      <c r="G30" s="8">
        <v>70633</v>
      </c>
      <c r="H30" s="8">
        <v>712368</v>
      </c>
      <c r="I30" s="8">
        <v>546538</v>
      </c>
      <c r="J30" s="8">
        <v>1329539</v>
      </c>
      <c r="K30" s="8">
        <v>820637</v>
      </c>
      <c r="L30" s="8">
        <v>440490</v>
      </c>
      <c r="M30" s="8">
        <v>440722</v>
      </c>
      <c r="N30" s="8">
        <v>1701849</v>
      </c>
      <c r="O30" s="8">
        <v>284692</v>
      </c>
      <c r="P30" s="8">
        <v>269576</v>
      </c>
      <c r="Q30" s="8">
        <v>583219</v>
      </c>
      <c r="R30" s="8">
        <v>1137487</v>
      </c>
      <c r="S30" s="8"/>
      <c r="T30" s="8"/>
      <c r="U30" s="8"/>
      <c r="V30" s="8"/>
      <c r="W30" s="8">
        <v>4168875</v>
      </c>
      <c r="X30" s="8">
        <v>4892414</v>
      </c>
      <c r="Y30" s="8">
        <v>-723539</v>
      </c>
      <c r="Z30" s="2">
        <v>-14.79</v>
      </c>
      <c r="AA30" s="6">
        <v>6753429</v>
      </c>
    </row>
    <row r="31" spans="1:27" ht="13.5">
      <c r="A31" s="25" t="s">
        <v>55</v>
      </c>
      <c r="B31" s="24"/>
      <c r="C31" s="6">
        <v>17909662</v>
      </c>
      <c r="D31" s="6"/>
      <c r="E31" s="7">
        <v>30436645</v>
      </c>
      <c r="F31" s="8">
        <v>21777060</v>
      </c>
      <c r="G31" s="8">
        <v>330482</v>
      </c>
      <c r="H31" s="8">
        <v>897636</v>
      </c>
      <c r="I31" s="8">
        <v>920324</v>
      </c>
      <c r="J31" s="8">
        <v>2148442</v>
      </c>
      <c r="K31" s="8">
        <v>1291847</v>
      </c>
      <c r="L31" s="8">
        <v>1003428</v>
      </c>
      <c r="M31" s="8">
        <v>1587827</v>
      </c>
      <c r="N31" s="8">
        <v>3883102</v>
      </c>
      <c r="O31" s="8">
        <v>2073340</v>
      </c>
      <c r="P31" s="8">
        <v>1582170</v>
      </c>
      <c r="Q31" s="8">
        <v>612940</v>
      </c>
      <c r="R31" s="8">
        <v>4268450</v>
      </c>
      <c r="S31" s="8"/>
      <c r="T31" s="8"/>
      <c r="U31" s="8"/>
      <c r="V31" s="8"/>
      <c r="W31" s="8">
        <v>10299994</v>
      </c>
      <c r="X31" s="8">
        <v>13904369</v>
      </c>
      <c r="Y31" s="8">
        <v>-3604375</v>
      </c>
      <c r="Z31" s="2">
        <v>-25.92</v>
      </c>
      <c r="AA31" s="6">
        <v>21777060</v>
      </c>
    </row>
    <row r="32" spans="1:27" ht="13.5">
      <c r="A32" s="25" t="s">
        <v>43</v>
      </c>
      <c r="B32" s="24"/>
      <c r="C32" s="6"/>
      <c r="D32" s="6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2"/>
      <c r="AA32" s="6"/>
    </row>
    <row r="33" spans="1:27" ht="13.5">
      <c r="A33" s="25" t="s">
        <v>56</v>
      </c>
      <c r="B33" s="24"/>
      <c r="C33" s="6">
        <v>21213329</v>
      </c>
      <c r="D33" s="6"/>
      <c r="E33" s="7">
        <v>29206033</v>
      </c>
      <c r="F33" s="8">
        <v>26300496</v>
      </c>
      <c r="G33" s="8">
        <v>1948252</v>
      </c>
      <c r="H33" s="8">
        <v>1385735</v>
      </c>
      <c r="I33" s="8">
        <v>1829238</v>
      </c>
      <c r="J33" s="8">
        <v>5163225</v>
      </c>
      <c r="K33" s="8">
        <v>2259315</v>
      </c>
      <c r="L33" s="8">
        <v>1290905</v>
      </c>
      <c r="M33" s="8">
        <v>2956206</v>
      </c>
      <c r="N33" s="8">
        <v>6506426</v>
      </c>
      <c r="O33" s="8">
        <v>1537734</v>
      </c>
      <c r="P33" s="8">
        <v>1919999</v>
      </c>
      <c r="Q33" s="8">
        <v>1290702</v>
      </c>
      <c r="R33" s="8">
        <v>4748435</v>
      </c>
      <c r="S33" s="8"/>
      <c r="T33" s="8"/>
      <c r="U33" s="8"/>
      <c r="V33" s="8"/>
      <c r="W33" s="8">
        <v>16418086</v>
      </c>
      <c r="X33" s="8">
        <v>18985085</v>
      </c>
      <c r="Y33" s="8">
        <v>-2566999</v>
      </c>
      <c r="Z33" s="2">
        <v>-13.52</v>
      </c>
      <c r="AA33" s="6">
        <v>26300496</v>
      </c>
    </row>
    <row r="34" spans="1:27" ht="13.5">
      <c r="A34" s="23" t="s">
        <v>57</v>
      </c>
      <c r="B34" s="29"/>
      <c r="C34" s="6"/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243176895</v>
      </c>
      <c r="D35" s="33">
        <f>SUM(D24:D34)</f>
        <v>0</v>
      </c>
      <c r="E35" s="34">
        <f t="shared" si="1"/>
        <v>348292672</v>
      </c>
      <c r="F35" s="35">
        <f t="shared" si="1"/>
        <v>324287760</v>
      </c>
      <c r="G35" s="35">
        <f t="shared" si="1"/>
        <v>19822762</v>
      </c>
      <c r="H35" s="35">
        <f t="shared" si="1"/>
        <v>28305204</v>
      </c>
      <c r="I35" s="35">
        <f t="shared" si="1"/>
        <v>23579121</v>
      </c>
      <c r="J35" s="35">
        <f t="shared" si="1"/>
        <v>71707087</v>
      </c>
      <c r="K35" s="35">
        <f t="shared" si="1"/>
        <v>12411720</v>
      </c>
      <c r="L35" s="35">
        <f t="shared" si="1"/>
        <v>29245261</v>
      </c>
      <c r="M35" s="35">
        <f t="shared" si="1"/>
        <v>20124829</v>
      </c>
      <c r="N35" s="35">
        <f t="shared" si="1"/>
        <v>61781810</v>
      </c>
      <c r="O35" s="35">
        <f t="shared" si="1"/>
        <v>19584415</v>
      </c>
      <c r="P35" s="35">
        <f t="shared" si="1"/>
        <v>11665400</v>
      </c>
      <c r="Q35" s="35">
        <f t="shared" si="1"/>
        <v>17736929</v>
      </c>
      <c r="R35" s="35">
        <f t="shared" si="1"/>
        <v>48986744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182475641</v>
      </c>
      <c r="X35" s="35">
        <f t="shared" si="1"/>
        <v>228888475</v>
      </c>
      <c r="Y35" s="35">
        <f t="shared" si="1"/>
        <v>-46412834</v>
      </c>
      <c r="Z35" s="36">
        <f>+IF(X35&lt;&gt;0,+(Y35/X35)*100,0)</f>
        <v>-20.277488414390458</v>
      </c>
      <c r="AA35" s="33">
        <f>SUM(AA24:AA34)</f>
        <v>324287760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3481375</v>
      </c>
      <c r="D37" s="46">
        <f>+D21-D35</f>
        <v>0</v>
      </c>
      <c r="E37" s="47">
        <f t="shared" si="2"/>
        <v>-67979472</v>
      </c>
      <c r="F37" s="48">
        <f t="shared" si="2"/>
        <v>-49764555</v>
      </c>
      <c r="G37" s="48">
        <f t="shared" si="2"/>
        <v>66737493</v>
      </c>
      <c r="H37" s="48">
        <f t="shared" si="2"/>
        <v>-11904505</v>
      </c>
      <c r="I37" s="48">
        <f t="shared" si="2"/>
        <v>-10132124</v>
      </c>
      <c r="J37" s="48">
        <f t="shared" si="2"/>
        <v>44700864</v>
      </c>
      <c r="K37" s="48">
        <f t="shared" si="2"/>
        <v>2204485</v>
      </c>
      <c r="L37" s="48">
        <f t="shared" si="2"/>
        <v>-14930502</v>
      </c>
      <c r="M37" s="48">
        <f t="shared" si="2"/>
        <v>8557590</v>
      </c>
      <c r="N37" s="48">
        <f t="shared" si="2"/>
        <v>-4168427</v>
      </c>
      <c r="O37" s="48">
        <f t="shared" si="2"/>
        <v>-5784991</v>
      </c>
      <c r="P37" s="48">
        <f t="shared" si="2"/>
        <v>2253251</v>
      </c>
      <c r="Q37" s="48">
        <f t="shared" si="2"/>
        <v>8504797</v>
      </c>
      <c r="R37" s="48">
        <f t="shared" si="2"/>
        <v>4973057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45505494</v>
      </c>
      <c r="X37" s="48">
        <f>IF(F21=F35,0,X21-X35)</f>
        <v>-5934164</v>
      </c>
      <c r="Y37" s="48">
        <f t="shared" si="2"/>
        <v>51439658</v>
      </c>
      <c r="Z37" s="49">
        <f>+IF(X37&lt;&gt;0,+(Y37/X37)*100,0)</f>
        <v>-866.8391706060028</v>
      </c>
      <c r="AA37" s="46">
        <f>+AA21-AA35</f>
        <v>-49764555</v>
      </c>
    </row>
    <row r="38" spans="1:27" ht="22.5" customHeight="1">
      <c r="A38" s="50" t="s">
        <v>60</v>
      </c>
      <c r="B38" s="29"/>
      <c r="C38" s="6"/>
      <c r="D38" s="6"/>
      <c r="E38" s="7">
        <v>27535653</v>
      </c>
      <c r="F38" s="8">
        <v>26042392</v>
      </c>
      <c r="G38" s="8"/>
      <c r="H38" s="8"/>
      <c r="I38" s="8"/>
      <c r="J38" s="8"/>
      <c r="K38" s="8">
        <v>2409004</v>
      </c>
      <c r="L38" s="8"/>
      <c r="M38" s="8">
        <v>3421498</v>
      </c>
      <c r="N38" s="8">
        <v>5830502</v>
      </c>
      <c r="O38" s="8"/>
      <c r="P38" s="8"/>
      <c r="Q38" s="8"/>
      <c r="R38" s="8"/>
      <c r="S38" s="8"/>
      <c r="T38" s="8"/>
      <c r="U38" s="8"/>
      <c r="V38" s="8"/>
      <c r="W38" s="8">
        <v>5830502</v>
      </c>
      <c r="X38" s="8">
        <v>15936452</v>
      </c>
      <c r="Y38" s="8">
        <v>-10105950</v>
      </c>
      <c r="Z38" s="2">
        <v>-63.41</v>
      </c>
      <c r="AA38" s="6">
        <v>26042392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3481375</v>
      </c>
      <c r="D41" s="56">
        <f>SUM(D37:D40)</f>
        <v>0</v>
      </c>
      <c r="E41" s="57">
        <f t="shared" si="3"/>
        <v>-40443819</v>
      </c>
      <c r="F41" s="58">
        <f t="shared" si="3"/>
        <v>-23722163</v>
      </c>
      <c r="G41" s="58">
        <f t="shared" si="3"/>
        <v>66737493</v>
      </c>
      <c r="H41" s="58">
        <f t="shared" si="3"/>
        <v>-11904505</v>
      </c>
      <c r="I41" s="58">
        <f t="shared" si="3"/>
        <v>-10132124</v>
      </c>
      <c r="J41" s="58">
        <f t="shared" si="3"/>
        <v>44700864</v>
      </c>
      <c r="K41" s="58">
        <f t="shared" si="3"/>
        <v>4613489</v>
      </c>
      <c r="L41" s="58">
        <f t="shared" si="3"/>
        <v>-14930502</v>
      </c>
      <c r="M41" s="58">
        <f t="shared" si="3"/>
        <v>11979088</v>
      </c>
      <c r="N41" s="58">
        <f t="shared" si="3"/>
        <v>1662075</v>
      </c>
      <c r="O41" s="58">
        <f t="shared" si="3"/>
        <v>-5784991</v>
      </c>
      <c r="P41" s="58">
        <f t="shared" si="3"/>
        <v>2253251</v>
      </c>
      <c r="Q41" s="58">
        <f t="shared" si="3"/>
        <v>8504797</v>
      </c>
      <c r="R41" s="58">
        <f t="shared" si="3"/>
        <v>4973057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51335996</v>
      </c>
      <c r="X41" s="58">
        <f t="shared" si="3"/>
        <v>10002288</v>
      </c>
      <c r="Y41" s="58">
        <f t="shared" si="3"/>
        <v>41333708</v>
      </c>
      <c r="Z41" s="59">
        <f>+IF(X41&lt;&gt;0,+(Y41/X41)*100,0)</f>
        <v>413.24253010911104</v>
      </c>
      <c r="AA41" s="56">
        <f>SUM(AA37:AA40)</f>
        <v>-23722163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3481375</v>
      </c>
      <c r="D43" s="64">
        <f>+D41-D42</f>
        <v>0</v>
      </c>
      <c r="E43" s="65">
        <f t="shared" si="4"/>
        <v>-40443819</v>
      </c>
      <c r="F43" s="66">
        <f t="shared" si="4"/>
        <v>-23722163</v>
      </c>
      <c r="G43" s="66">
        <f t="shared" si="4"/>
        <v>66737493</v>
      </c>
      <c r="H43" s="66">
        <f t="shared" si="4"/>
        <v>-11904505</v>
      </c>
      <c r="I43" s="66">
        <f t="shared" si="4"/>
        <v>-10132124</v>
      </c>
      <c r="J43" s="66">
        <f t="shared" si="4"/>
        <v>44700864</v>
      </c>
      <c r="K43" s="66">
        <f t="shared" si="4"/>
        <v>4613489</v>
      </c>
      <c r="L43" s="66">
        <f t="shared" si="4"/>
        <v>-14930502</v>
      </c>
      <c r="M43" s="66">
        <f t="shared" si="4"/>
        <v>11979088</v>
      </c>
      <c r="N43" s="66">
        <f t="shared" si="4"/>
        <v>1662075</v>
      </c>
      <c r="O43" s="66">
        <f t="shared" si="4"/>
        <v>-5784991</v>
      </c>
      <c r="P43" s="66">
        <f t="shared" si="4"/>
        <v>2253251</v>
      </c>
      <c r="Q43" s="66">
        <f t="shared" si="4"/>
        <v>8504797</v>
      </c>
      <c r="R43" s="66">
        <f t="shared" si="4"/>
        <v>4973057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51335996</v>
      </c>
      <c r="X43" s="66">
        <f t="shared" si="4"/>
        <v>10002288</v>
      </c>
      <c r="Y43" s="66">
        <f t="shared" si="4"/>
        <v>41333708</v>
      </c>
      <c r="Z43" s="67">
        <f>+IF(X43&lt;&gt;0,+(Y43/X43)*100,0)</f>
        <v>413.24253010911104</v>
      </c>
      <c r="AA43" s="64">
        <f>+AA41-AA42</f>
        <v>-23722163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3481375</v>
      </c>
      <c r="D45" s="56">
        <f>SUM(D43:D44)</f>
        <v>0</v>
      </c>
      <c r="E45" s="57">
        <f t="shared" si="5"/>
        <v>-40443819</v>
      </c>
      <c r="F45" s="58">
        <f t="shared" si="5"/>
        <v>-23722163</v>
      </c>
      <c r="G45" s="58">
        <f t="shared" si="5"/>
        <v>66737493</v>
      </c>
      <c r="H45" s="58">
        <f t="shared" si="5"/>
        <v>-11904505</v>
      </c>
      <c r="I45" s="58">
        <f t="shared" si="5"/>
        <v>-10132124</v>
      </c>
      <c r="J45" s="58">
        <f t="shared" si="5"/>
        <v>44700864</v>
      </c>
      <c r="K45" s="58">
        <f t="shared" si="5"/>
        <v>4613489</v>
      </c>
      <c r="L45" s="58">
        <f t="shared" si="5"/>
        <v>-14930502</v>
      </c>
      <c r="M45" s="58">
        <f t="shared" si="5"/>
        <v>11979088</v>
      </c>
      <c r="N45" s="58">
        <f t="shared" si="5"/>
        <v>1662075</v>
      </c>
      <c r="O45" s="58">
        <f t="shared" si="5"/>
        <v>-5784991</v>
      </c>
      <c r="P45" s="58">
        <f t="shared" si="5"/>
        <v>2253251</v>
      </c>
      <c r="Q45" s="58">
        <f t="shared" si="5"/>
        <v>8504797</v>
      </c>
      <c r="R45" s="58">
        <f t="shared" si="5"/>
        <v>4973057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51335996</v>
      </c>
      <c r="X45" s="58">
        <f t="shared" si="5"/>
        <v>10002288</v>
      </c>
      <c r="Y45" s="58">
        <f t="shared" si="5"/>
        <v>41333708</v>
      </c>
      <c r="Z45" s="59">
        <f>+IF(X45&lt;&gt;0,+(Y45/X45)*100,0)</f>
        <v>413.24253010911104</v>
      </c>
      <c r="AA45" s="56">
        <f>SUM(AA43:AA44)</f>
        <v>-23722163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3481375</v>
      </c>
      <c r="D47" s="71">
        <f>SUM(D45:D46)</f>
        <v>0</v>
      </c>
      <c r="E47" s="72">
        <f t="shared" si="6"/>
        <v>-40443819</v>
      </c>
      <c r="F47" s="73">
        <f t="shared" si="6"/>
        <v>-23722163</v>
      </c>
      <c r="G47" s="73">
        <f t="shared" si="6"/>
        <v>66737493</v>
      </c>
      <c r="H47" s="74">
        <f t="shared" si="6"/>
        <v>-11904505</v>
      </c>
      <c r="I47" s="74">
        <f t="shared" si="6"/>
        <v>-10132124</v>
      </c>
      <c r="J47" s="74">
        <f t="shared" si="6"/>
        <v>44700864</v>
      </c>
      <c r="K47" s="74">
        <f t="shared" si="6"/>
        <v>4613489</v>
      </c>
      <c r="L47" s="74">
        <f t="shared" si="6"/>
        <v>-14930502</v>
      </c>
      <c r="M47" s="73">
        <f t="shared" si="6"/>
        <v>11979088</v>
      </c>
      <c r="N47" s="73">
        <f t="shared" si="6"/>
        <v>1662075</v>
      </c>
      <c r="O47" s="74">
        <f t="shared" si="6"/>
        <v>-5784991</v>
      </c>
      <c r="P47" s="74">
        <f t="shared" si="6"/>
        <v>2253251</v>
      </c>
      <c r="Q47" s="74">
        <f t="shared" si="6"/>
        <v>8504797</v>
      </c>
      <c r="R47" s="74">
        <f t="shared" si="6"/>
        <v>4973057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51335996</v>
      </c>
      <c r="X47" s="74">
        <f t="shared" si="6"/>
        <v>10002288</v>
      </c>
      <c r="Y47" s="74">
        <f t="shared" si="6"/>
        <v>41333708</v>
      </c>
      <c r="Z47" s="75">
        <f>+IF(X47&lt;&gt;0,+(Y47/X47)*100,0)</f>
        <v>413.24253010911104</v>
      </c>
      <c r="AA47" s="76">
        <f>SUM(AA45:AA46)</f>
        <v>-23722163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75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101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8314144</v>
      </c>
      <c r="D5" s="6"/>
      <c r="E5" s="7">
        <v>10389049</v>
      </c>
      <c r="F5" s="8">
        <v>11297000</v>
      </c>
      <c r="G5" s="8">
        <v>11312508</v>
      </c>
      <c r="H5" s="8"/>
      <c r="I5" s="8">
        <v>-10222</v>
      </c>
      <c r="J5" s="8">
        <v>11302286</v>
      </c>
      <c r="K5" s="8">
        <v>-5025</v>
      </c>
      <c r="L5" s="8"/>
      <c r="M5" s="8"/>
      <c r="N5" s="8">
        <v>-5025</v>
      </c>
      <c r="O5" s="8">
        <v>11309636</v>
      </c>
      <c r="P5" s="8">
        <v>125622</v>
      </c>
      <c r="Q5" s="8"/>
      <c r="R5" s="8">
        <v>11435258</v>
      </c>
      <c r="S5" s="8"/>
      <c r="T5" s="8"/>
      <c r="U5" s="8"/>
      <c r="V5" s="8"/>
      <c r="W5" s="8">
        <v>22732519</v>
      </c>
      <c r="X5" s="8">
        <v>8154966</v>
      </c>
      <c r="Y5" s="8">
        <v>14577553</v>
      </c>
      <c r="Z5" s="2">
        <v>178.76</v>
      </c>
      <c r="AA5" s="6">
        <v>11297000</v>
      </c>
    </row>
    <row r="6" spans="1:27" ht="13.5">
      <c r="A6" s="23" t="s">
        <v>32</v>
      </c>
      <c r="B6" s="24"/>
      <c r="C6" s="6">
        <v>7830652</v>
      </c>
      <c r="D6" s="6"/>
      <c r="E6" s="7">
        <v>9673294</v>
      </c>
      <c r="F6" s="8">
        <v>9673294</v>
      </c>
      <c r="G6" s="8">
        <v>1078618</v>
      </c>
      <c r="H6" s="8">
        <v>571922</v>
      </c>
      <c r="I6" s="8">
        <v>718272</v>
      </c>
      <c r="J6" s="8">
        <v>2368812</v>
      </c>
      <c r="K6" s="8">
        <v>750861</v>
      </c>
      <c r="L6" s="8">
        <v>684315</v>
      </c>
      <c r="M6" s="8">
        <v>849631</v>
      </c>
      <c r="N6" s="8">
        <v>2284807</v>
      </c>
      <c r="O6" s="8">
        <v>1557551</v>
      </c>
      <c r="P6" s="8">
        <v>304194</v>
      </c>
      <c r="Q6" s="8">
        <v>633181</v>
      </c>
      <c r="R6" s="8">
        <v>2494926</v>
      </c>
      <c r="S6" s="8"/>
      <c r="T6" s="8"/>
      <c r="U6" s="8"/>
      <c r="V6" s="8"/>
      <c r="W6" s="8">
        <v>7148545</v>
      </c>
      <c r="X6" s="8">
        <v>7708837</v>
      </c>
      <c r="Y6" s="8">
        <v>-560292</v>
      </c>
      <c r="Z6" s="2">
        <v>-7.27</v>
      </c>
      <c r="AA6" s="6">
        <v>9673294</v>
      </c>
    </row>
    <row r="7" spans="1:27" ht="13.5">
      <c r="A7" s="25" t="s">
        <v>33</v>
      </c>
      <c r="B7" s="24"/>
      <c r="C7" s="6">
        <v>2877379</v>
      </c>
      <c r="D7" s="6"/>
      <c r="E7" s="7">
        <v>4386092</v>
      </c>
      <c r="F7" s="8">
        <v>4386092</v>
      </c>
      <c r="G7" s="8">
        <v>354494</v>
      </c>
      <c r="H7" s="8">
        <v>417124</v>
      </c>
      <c r="I7" s="8">
        <v>364981</v>
      </c>
      <c r="J7" s="8">
        <v>1136599</v>
      </c>
      <c r="K7" s="8">
        <v>437718</v>
      </c>
      <c r="L7" s="8">
        <v>448559</v>
      </c>
      <c r="M7" s="8">
        <v>435944</v>
      </c>
      <c r="N7" s="8">
        <v>1322221</v>
      </c>
      <c r="O7" s="8">
        <v>733618</v>
      </c>
      <c r="P7" s="8">
        <v>401054</v>
      </c>
      <c r="Q7" s="8">
        <v>312211</v>
      </c>
      <c r="R7" s="8">
        <v>1446883</v>
      </c>
      <c r="S7" s="8"/>
      <c r="T7" s="8"/>
      <c r="U7" s="8"/>
      <c r="V7" s="8"/>
      <c r="W7" s="8">
        <v>3905703</v>
      </c>
      <c r="X7" s="8">
        <v>3758323</v>
      </c>
      <c r="Y7" s="8">
        <v>147380</v>
      </c>
      <c r="Z7" s="2">
        <v>3.92</v>
      </c>
      <c r="AA7" s="6">
        <v>4386092</v>
      </c>
    </row>
    <row r="8" spans="1:27" ht="13.5">
      <c r="A8" s="25" t="s">
        <v>34</v>
      </c>
      <c r="B8" s="24"/>
      <c r="C8" s="6">
        <v>1469644</v>
      </c>
      <c r="D8" s="6"/>
      <c r="E8" s="7">
        <v>1816950</v>
      </c>
      <c r="F8" s="8">
        <v>1816950</v>
      </c>
      <c r="G8" s="8">
        <v>174018</v>
      </c>
      <c r="H8" s="8">
        <v>154980</v>
      </c>
      <c r="I8" s="8">
        <v>161343</v>
      </c>
      <c r="J8" s="8">
        <v>490341</v>
      </c>
      <c r="K8" s="8">
        <v>35147</v>
      </c>
      <c r="L8" s="8">
        <v>161458</v>
      </c>
      <c r="M8" s="8">
        <v>282921</v>
      </c>
      <c r="N8" s="8">
        <v>479526</v>
      </c>
      <c r="O8" s="8">
        <v>333932</v>
      </c>
      <c r="P8" s="8">
        <v>141796</v>
      </c>
      <c r="Q8" s="8">
        <v>157691</v>
      </c>
      <c r="R8" s="8">
        <v>633419</v>
      </c>
      <c r="S8" s="8"/>
      <c r="T8" s="8"/>
      <c r="U8" s="8"/>
      <c r="V8" s="8"/>
      <c r="W8" s="8">
        <v>1603286</v>
      </c>
      <c r="X8" s="8">
        <v>1476070</v>
      </c>
      <c r="Y8" s="8">
        <v>127216</v>
      </c>
      <c r="Z8" s="2">
        <v>8.62</v>
      </c>
      <c r="AA8" s="6">
        <v>1816950</v>
      </c>
    </row>
    <row r="9" spans="1:27" ht="13.5">
      <c r="A9" s="25" t="s">
        <v>35</v>
      </c>
      <c r="B9" s="24"/>
      <c r="C9" s="6">
        <v>1314566</v>
      </c>
      <c r="D9" s="6"/>
      <c r="E9" s="7">
        <v>1764238</v>
      </c>
      <c r="F9" s="8">
        <v>1764238</v>
      </c>
      <c r="G9" s="8">
        <v>204199</v>
      </c>
      <c r="H9" s="8">
        <v>204269</v>
      </c>
      <c r="I9" s="8">
        <v>202653</v>
      </c>
      <c r="J9" s="8">
        <v>611121</v>
      </c>
      <c r="K9" s="8">
        <v>201033</v>
      </c>
      <c r="L9" s="8">
        <v>203140</v>
      </c>
      <c r="M9" s="8">
        <v>203070</v>
      </c>
      <c r="N9" s="8">
        <v>607243</v>
      </c>
      <c r="O9" s="8">
        <v>407330</v>
      </c>
      <c r="P9" s="8">
        <v>203420</v>
      </c>
      <c r="Q9" s="8">
        <v>203770</v>
      </c>
      <c r="R9" s="8">
        <v>814520</v>
      </c>
      <c r="S9" s="8"/>
      <c r="T9" s="8"/>
      <c r="U9" s="8"/>
      <c r="V9" s="8"/>
      <c r="W9" s="8">
        <v>2032884</v>
      </c>
      <c r="X9" s="8">
        <v>1668397</v>
      </c>
      <c r="Y9" s="8">
        <v>364487</v>
      </c>
      <c r="Z9" s="2">
        <v>21.85</v>
      </c>
      <c r="AA9" s="6">
        <v>1764238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104457</v>
      </c>
      <c r="D11" s="6"/>
      <c r="E11" s="7">
        <v>189959</v>
      </c>
      <c r="F11" s="8">
        <v>189959</v>
      </c>
      <c r="G11" s="8">
        <v>18736</v>
      </c>
      <c r="H11" s="8">
        <v>8525</v>
      </c>
      <c r="I11" s="8">
        <v>4052</v>
      </c>
      <c r="J11" s="8">
        <v>31313</v>
      </c>
      <c r="K11" s="8">
        <v>3963</v>
      </c>
      <c r="L11" s="8">
        <v>5678</v>
      </c>
      <c r="M11" s="8">
        <v>16998</v>
      </c>
      <c r="N11" s="8">
        <v>26639</v>
      </c>
      <c r="O11" s="8">
        <v>22688</v>
      </c>
      <c r="P11" s="8">
        <v>4434</v>
      </c>
      <c r="Q11" s="8">
        <v>4284</v>
      </c>
      <c r="R11" s="8">
        <v>31406</v>
      </c>
      <c r="S11" s="8"/>
      <c r="T11" s="8"/>
      <c r="U11" s="8"/>
      <c r="V11" s="8"/>
      <c r="W11" s="8">
        <v>89358</v>
      </c>
      <c r="X11" s="8">
        <v>142470</v>
      </c>
      <c r="Y11" s="8">
        <v>-53112</v>
      </c>
      <c r="Z11" s="2">
        <v>-37.28</v>
      </c>
      <c r="AA11" s="6">
        <v>189959</v>
      </c>
    </row>
    <row r="12" spans="1:27" ht="13.5">
      <c r="A12" s="25" t="s">
        <v>37</v>
      </c>
      <c r="B12" s="29"/>
      <c r="C12" s="6">
        <v>412483</v>
      </c>
      <c r="D12" s="6"/>
      <c r="E12" s="7">
        <v>11642</v>
      </c>
      <c r="F12" s="8">
        <v>153679</v>
      </c>
      <c r="G12" s="8">
        <v>12925</v>
      </c>
      <c r="H12" s="8">
        <v>3974</v>
      </c>
      <c r="I12" s="8">
        <v>1202</v>
      </c>
      <c r="J12" s="8">
        <v>18101</v>
      </c>
      <c r="K12" s="8">
        <v>2744</v>
      </c>
      <c r="L12" s="8">
        <v>835</v>
      </c>
      <c r="M12" s="8">
        <v>1574</v>
      </c>
      <c r="N12" s="8">
        <v>5153</v>
      </c>
      <c r="O12" s="8">
        <v>13671</v>
      </c>
      <c r="P12" s="8">
        <v>526</v>
      </c>
      <c r="Q12" s="8">
        <v>2095</v>
      </c>
      <c r="R12" s="8">
        <v>16292</v>
      </c>
      <c r="S12" s="8"/>
      <c r="T12" s="8"/>
      <c r="U12" s="8"/>
      <c r="V12" s="8"/>
      <c r="W12" s="8">
        <v>39546</v>
      </c>
      <c r="X12" s="8">
        <v>65544</v>
      </c>
      <c r="Y12" s="8">
        <v>-25998</v>
      </c>
      <c r="Z12" s="2">
        <v>-39.66</v>
      </c>
      <c r="AA12" s="6">
        <v>153679</v>
      </c>
    </row>
    <row r="13" spans="1:27" ht="13.5">
      <c r="A13" s="23" t="s">
        <v>38</v>
      </c>
      <c r="B13" s="29"/>
      <c r="C13" s="6">
        <v>6711468</v>
      </c>
      <c r="D13" s="6"/>
      <c r="E13" s="7">
        <v>4306325</v>
      </c>
      <c r="F13" s="8">
        <v>4306325</v>
      </c>
      <c r="G13" s="8">
        <v>419609</v>
      </c>
      <c r="H13" s="8">
        <v>321274</v>
      </c>
      <c r="I13" s="8">
        <v>343452</v>
      </c>
      <c r="J13" s="8">
        <v>1084335</v>
      </c>
      <c r="K13" s="8">
        <v>627032</v>
      </c>
      <c r="L13" s="8">
        <v>640251</v>
      </c>
      <c r="M13" s="8">
        <v>647706</v>
      </c>
      <c r="N13" s="8">
        <v>1914989</v>
      </c>
      <c r="O13" s="8">
        <v>1125560</v>
      </c>
      <c r="P13" s="8">
        <v>674369</v>
      </c>
      <c r="Q13" s="8">
        <v>679344</v>
      </c>
      <c r="R13" s="8">
        <v>2479273</v>
      </c>
      <c r="S13" s="8"/>
      <c r="T13" s="8"/>
      <c r="U13" s="8"/>
      <c r="V13" s="8"/>
      <c r="W13" s="8">
        <v>5478597</v>
      </c>
      <c r="X13" s="8">
        <v>3229740</v>
      </c>
      <c r="Y13" s="8">
        <v>2248857</v>
      </c>
      <c r="Z13" s="2">
        <v>69.63</v>
      </c>
      <c r="AA13" s="6">
        <v>4306325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7403</v>
      </c>
      <c r="D15" s="6"/>
      <c r="E15" s="7">
        <v>1997</v>
      </c>
      <c r="F15" s="8">
        <v>1997</v>
      </c>
      <c r="G15" s="8">
        <v>61</v>
      </c>
      <c r="H15" s="8">
        <v>211</v>
      </c>
      <c r="I15" s="8"/>
      <c r="J15" s="8">
        <v>272</v>
      </c>
      <c r="K15" s="8">
        <v>266750</v>
      </c>
      <c r="L15" s="8"/>
      <c r="M15" s="8">
        <v>-266522</v>
      </c>
      <c r="N15" s="8">
        <v>228</v>
      </c>
      <c r="O15" s="8">
        <v>61</v>
      </c>
      <c r="P15" s="8"/>
      <c r="Q15" s="8"/>
      <c r="R15" s="8">
        <v>61</v>
      </c>
      <c r="S15" s="8"/>
      <c r="T15" s="8"/>
      <c r="U15" s="8"/>
      <c r="V15" s="8"/>
      <c r="W15" s="8">
        <v>561</v>
      </c>
      <c r="X15" s="8">
        <v>1494</v>
      </c>
      <c r="Y15" s="8">
        <v>-933</v>
      </c>
      <c r="Z15" s="2">
        <v>-62.45</v>
      </c>
      <c r="AA15" s="6">
        <v>1997</v>
      </c>
    </row>
    <row r="16" spans="1:27" ht="13.5">
      <c r="A16" s="23" t="s">
        <v>41</v>
      </c>
      <c r="B16" s="29"/>
      <c r="C16" s="6">
        <v>229413</v>
      </c>
      <c r="D16" s="6"/>
      <c r="E16" s="7">
        <v>1531</v>
      </c>
      <c r="F16" s="8">
        <v>1531</v>
      </c>
      <c r="G16" s="8"/>
      <c r="H16" s="8">
        <v>140</v>
      </c>
      <c r="I16" s="8">
        <v>69</v>
      </c>
      <c r="J16" s="8">
        <v>209</v>
      </c>
      <c r="K16" s="8">
        <v>70</v>
      </c>
      <c r="L16" s="8"/>
      <c r="M16" s="8">
        <v>35</v>
      </c>
      <c r="N16" s="8">
        <v>105</v>
      </c>
      <c r="O16" s="8"/>
      <c r="P16" s="8">
        <v>35</v>
      </c>
      <c r="Q16" s="8">
        <v>70</v>
      </c>
      <c r="R16" s="8">
        <v>105</v>
      </c>
      <c r="S16" s="8"/>
      <c r="T16" s="8"/>
      <c r="U16" s="8"/>
      <c r="V16" s="8"/>
      <c r="W16" s="8">
        <v>419</v>
      </c>
      <c r="X16" s="8">
        <v>1152</v>
      </c>
      <c r="Y16" s="8">
        <v>-733</v>
      </c>
      <c r="Z16" s="2">
        <v>-63.63</v>
      </c>
      <c r="AA16" s="6">
        <v>1531</v>
      </c>
    </row>
    <row r="17" spans="1:27" ht="13.5">
      <c r="A17" s="23" t="s">
        <v>42</v>
      </c>
      <c r="B17" s="29"/>
      <c r="C17" s="6">
        <v>353736</v>
      </c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3.5">
      <c r="A18" s="23" t="s">
        <v>43</v>
      </c>
      <c r="B18" s="29"/>
      <c r="C18" s="6">
        <v>28303144</v>
      </c>
      <c r="D18" s="6"/>
      <c r="E18" s="7">
        <v>27283000</v>
      </c>
      <c r="F18" s="8">
        <v>27283000</v>
      </c>
      <c r="G18" s="8">
        <v>-200895</v>
      </c>
      <c r="H18" s="8">
        <v>12427248</v>
      </c>
      <c r="I18" s="8">
        <v>-186483</v>
      </c>
      <c r="J18" s="8">
        <v>12039870</v>
      </c>
      <c r="K18" s="8">
        <v>-207117</v>
      </c>
      <c r="L18" s="8">
        <v>-201125</v>
      </c>
      <c r="M18" s="8">
        <v>6225152</v>
      </c>
      <c r="N18" s="8">
        <v>5816910</v>
      </c>
      <c r="O18" s="8">
        <v>31543</v>
      </c>
      <c r="P18" s="8">
        <v>-281702</v>
      </c>
      <c r="Q18" s="8">
        <v>5782338</v>
      </c>
      <c r="R18" s="8">
        <v>5532179</v>
      </c>
      <c r="S18" s="8"/>
      <c r="T18" s="8"/>
      <c r="U18" s="8"/>
      <c r="V18" s="8"/>
      <c r="W18" s="8">
        <v>23388959</v>
      </c>
      <c r="X18" s="8">
        <v>20462247</v>
      </c>
      <c r="Y18" s="8">
        <v>2926712</v>
      </c>
      <c r="Z18" s="2">
        <v>14.3</v>
      </c>
      <c r="AA18" s="6">
        <v>27283000</v>
      </c>
    </row>
    <row r="19" spans="1:27" ht="13.5">
      <c r="A19" s="23" t="s">
        <v>44</v>
      </c>
      <c r="B19" s="29"/>
      <c r="C19" s="6">
        <v>4004768</v>
      </c>
      <c r="D19" s="6"/>
      <c r="E19" s="7">
        <v>2077808</v>
      </c>
      <c r="F19" s="26">
        <v>2077808</v>
      </c>
      <c r="G19" s="26"/>
      <c r="H19" s="26">
        <v>6420</v>
      </c>
      <c r="I19" s="26">
        <v>5235</v>
      </c>
      <c r="J19" s="26">
        <v>11655</v>
      </c>
      <c r="K19" s="26">
        <v>2098</v>
      </c>
      <c r="L19" s="26">
        <v>1517</v>
      </c>
      <c r="M19" s="26">
        <v>725</v>
      </c>
      <c r="N19" s="26">
        <v>4340</v>
      </c>
      <c r="O19" s="26">
        <v>4798</v>
      </c>
      <c r="P19" s="26">
        <v>-396</v>
      </c>
      <c r="Q19" s="26">
        <v>2166</v>
      </c>
      <c r="R19" s="26">
        <v>6568</v>
      </c>
      <c r="S19" s="26"/>
      <c r="T19" s="26"/>
      <c r="U19" s="26"/>
      <c r="V19" s="26"/>
      <c r="W19" s="26">
        <v>22563</v>
      </c>
      <c r="X19" s="26">
        <v>1558359</v>
      </c>
      <c r="Y19" s="26">
        <v>-1535796</v>
      </c>
      <c r="Z19" s="27">
        <v>-98.55</v>
      </c>
      <c r="AA19" s="28">
        <v>2077808</v>
      </c>
    </row>
    <row r="20" spans="1:27" ht="13.5">
      <c r="A20" s="23" t="s">
        <v>45</v>
      </c>
      <c r="B20" s="29"/>
      <c r="C20" s="6"/>
      <c r="D20" s="6"/>
      <c r="E20" s="7"/>
      <c r="F20" s="8"/>
      <c r="G20" s="8">
        <v>87</v>
      </c>
      <c r="H20" s="8">
        <v>43478</v>
      </c>
      <c r="I20" s="30"/>
      <c r="J20" s="8">
        <v>43565</v>
      </c>
      <c r="K20" s="8"/>
      <c r="L20" s="8">
        <v>339435</v>
      </c>
      <c r="M20" s="8">
        <v>304</v>
      </c>
      <c r="N20" s="8">
        <v>339739</v>
      </c>
      <c r="O20" s="8">
        <v>87</v>
      </c>
      <c r="P20" s="30"/>
      <c r="Q20" s="8">
        <v>174</v>
      </c>
      <c r="R20" s="8">
        <v>261</v>
      </c>
      <c r="S20" s="8"/>
      <c r="T20" s="8"/>
      <c r="U20" s="8"/>
      <c r="V20" s="8"/>
      <c r="W20" s="30">
        <v>383565</v>
      </c>
      <c r="X20" s="8"/>
      <c r="Y20" s="8">
        <v>383565</v>
      </c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61933257</v>
      </c>
      <c r="D21" s="33">
        <f t="shared" si="0"/>
        <v>0</v>
      </c>
      <c r="E21" s="34">
        <f t="shared" si="0"/>
        <v>61901885</v>
      </c>
      <c r="F21" s="35">
        <f t="shared" si="0"/>
        <v>62951873</v>
      </c>
      <c r="G21" s="35">
        <f t="shared" si="0"/>
        <v>13374360</v>
      </c>
      <c r="H21" s="35">
        <f t="shared" si="0"/>
        <v>14159565</v>
      </c>
      <c r="I21" s="35">
        <f t="shared" si="0"/>
        <v>1604554</v>
      </c>
      <c r="J21" s="35">
        <f t="shared" si="0"/>
        <v>29138479</v>
      </c>
      <c r="K21" s="35">
        <f t="shared" si="0"/>
        <v>2115274</v>
      </c>
      <c r="L21" s="35">
        <f t="shared" si="0"/>
        <v>2284063</v>
      </c>
      <c r="M21" s="35">
        <f t="shared" si="0"/>
        <v>8397538</v>
      </c>
      <c r="N21" s="35">
        <f t="shared" si="0"/>
        <v>12796875</v>
      </c>
      <c r="O21" s="35">
        <f t="shared" si="0"/>
        <v>15540475</v>
      </c>
      <c r="P21" s="35">
        <f t="shared" si="0"/>
        <v>1573352</v>
      </c>
      <c r="Q21" s="35">
        <f t="shared" si="0"/>
        <v>7777324</v>
      </c>
      <c r="R21" s="35">
        <f t="shared" si="0"/>
        <v>24891151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66826505</v>
      </c>
      <c r="X21" s="35">
        <f t="shared" si="0"/>
        <v>48227599</v>
      </c>
      <c r="Y21" s="35">
        <f t="shared" si="0"/>
        <v>18598906</v>
      </c>
      <c r="Z21" s="36">
        <f>+IF(X21&lt;&gt;0,+(Y21/X21)*100,0)</f>
        <v>38.564859925952355</v>
      </c>
      <c r="AA21" s="33">
        <f>SUM(AA5:AA20)</f>
        <v>62951873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23517612</v>
      </c>
      <c r="D24" s="6"/>
      <c r="E24" s="7">
        <v>25329748</v>
      </c>
      <c r="F24" s="8">
        <v>24529889</v>
      </c>
      <c r="G24" s="8">
        <v>2131824</v>
      </c>
      <c r="H24" s="8">
        <v>2162304</v>
      </c>
      <c r="I24" s="8">
        <v>2245168</v>
      </c>
      <c r="J24" s="8">
        <v>6539296</v>
      </c>
      <c r="K24" s="8">
        <v>2468008</v>
      </c>
      <c r="L24" s="8">
        <v>2124053</v>
      </c>
      <c r="M24" s="8">
        <v>2186425</v>
      </c>
      <c r="N24" s="8">
        <v>6778486</v>
      </c>
      <c r="O24" s="8">
        <v>4291203</v>
      </c>
      <c r="P24" s="8">
        <v>2055771</v>
      </c>
      <c r="Q24" s="8">
        <v>2207178</v>
      </c>
      <c r="R24" s="8">
        <v>8554152</v>
      </c>
      <c r="S24" s="8"/>
      <c r="T24" s="8"/>
      <c r="U24" s="8"/>
      <c r="V24" s="8"/>
      <c r="W24" s="8">
        <v>21871934</v>
      </c>
      <c r="X24" s="8">
        <v>18677396</v>
      </c>
      <c r="Y24" s="8">
        <v>3194538</v>
      </c>
      <c r="Z24" s="2">
        <v>17.1</v>
      </c>
      <c r="AA24" s="6">
        <v>24529889</v>
      </c>
    </row>
    <row r="25" spans="1:27" ht="13.5">
      <c r="A25" s="25" t="s">
        <v>49</v>
      </c>
      <c r="B25" s="24"/>
      <c r="C25" s="6">
        <v>2476180</v>
      </c>
      <c r="D25" s="6"/>
      <c r="E25" s="7">
        <v>2765464</v>
      </c>
      <c r="F25" s="8">
        <v>2765464</v>
      </c>
      <c r="G25" s="8">
        <v>228733</v>
      </c>
      <c r="H25" s="8">
        <v>211028</v>
      </c>
      <c r="I25" s="8">
        <v>211028</v>
      </c>
      <c r="J25" s="8">
        <v>650789</v>
      </c>
      <c r="K25" s="8">
        <v>211028</v>
      </c>
      <c r="L25" s="8">
        <v>211028</v>
      </c>
      <c r="M25" s="8">
        <v>211028</v>
      </c>
      <c r="N25" s="8">
        <v>633084</v>
      </c>
      <c r="O25" s="8">
        <v>439763</v>
      </c>
      <c r="P25" s="8">
        <v>211028</v>
      </c>
      <c r="Q25" s="8">
        <v>211029</v>
      </c>
      <c r="R25" s="8">
        <v>861820</v>
      </c>
      <c r="S25" s="8"/>
      <c r="T25" s="8"/>
      <c r="U25" s="8"/>
      <c r="V25" s="8"/>
      <c r="W25" s="8">
        <v>2145693</v>
      </c>
      <c r="X25" s="8">
        <v>2074095</v>
      </c>
      <c r="Y25" s="8">
        <v>71598</v>
      </c>
      <c r="Z25" s="2">
        <v>3.45</v>
      </c>
      <c r="AA25" s="6">
        <v>2765464</v>
      </c>
    </row>
    <row r="26" spans="1:27" ht="13.5">
      <c r="A26" s="25" t="s">
        <v>50</v>
      </c>
      <c r="B26" s="24"/>
      <c r="C26" s="6">
        <v>14267144</v>
      </c>
      <c r="D26" s="6"/>
      <c r="E26" s="7">
        <v>8131475</v>
      </c>
      <c r="F26" s="8">
        <v>8131475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6098607</v>
      </c>
      <c r="Y26" s="8">
        <v>-6098607</v>
      </c>
      <c r="Z26" s="2">
        <v>-100</v>
      </c>
      <c r="AA26" s="6">
        <v>8131475</v>
      </c>
    </row>
    <row r="27" spans="1:27" ht="13.5">
      <c r="A27" s="25" t="s">
        <v>51</v>
      </c>
      <c r="B27" s="24"/>
      <c r="C27" s="6">
        <v>17443426</v>
      </c>
      <c r="D27" s="6"/>
      <c r="E27" s="7">
        <v>16859533</v>
      </c>
      <c r="F27" s="8">
        <v>16859533</v>
      </c>
      <c r="G27" s="8">
        <v>67295</v>
      </c>
      <c r="H27" s="8">
        <v>67076</v>
      </c>
      <c r="I27" s="8"/>
      <c r="J27" s="8">
        <v>134371</v>
      </c>
      <c r="K27" s="8">
        <v>134153</v>
      </c>
      <c r="L27" s="8">
        <v>93324</v>
      </c>
      <c r="M27" s="8">
        <v>-294772</v>
      </c>
      <c r="N27" s="8">
        <v>-67295</v>
      </c>
      <c r="O27" s="8">
        <v>67295</v>
      </c>
      <c r="P27" s="8"/>
      <c r="Q27" s="8"/>
      <c r="R27" s="8">
        <v>67295</v>
      </c>
      <c r="S27" s="8"/>
      <c r="T27" s="8"/>
      <c r="U27" s="8"/>
      <c r="V27" s="8"/>
      <c r="W27" s="8">
        <v>134371</v>
      </c>
      <c r="X27" s="8">
        <v>12644649</v>
      </c>
      <c r="Y27" s="8">
        <v>-12510278</v>
      </c>
      <c r="Z27" s="2">
        <v>-98.94</v>
      </c>
      <c r="AA27" s="6">
        <v>16859533</v>
      </c>
    </row>
    <row r="28" spans="1:27" ht="13.5">
      <c r="A28" s="25" t="s">
        <v>52</v>
      </c>
      <c r="B28" s="24"/>
      <c r="C28" s="6">
        <v>3574966</v>
      </c>
      <c r="D28" s="6"/>
      <c r="E28" s="7">
        <v>1454876</v>
      </c>
      <c r="F28" s="8">
        <v>1454876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>
        <v>1091160</v>
      </c>
      <c r="Y28" s="8">
        <v>-1091160</v>
      </c>
      <c r="Z28" s="2">
        <v>-100</v>
      </c>
      <c r="AA28" s="6">
        <v>1454876</v>
      </c>
    </row>
    <row r="29" spans="1:27" ht="13.5">
      <c r="A29" s="25" t="s">
        <v>53</v>
      </c>
      <c r="B29" s="24"/>
      <c r="C29" s="6">
        <v>9747293</v>
      </c>
      <c r="D29" s="6"/>
      <c r="E29" s="7">
        <v>12032382</v>
      </c>
      <c r="F29" s="8">
        <v>11014000</v>
      </c>
      <c r="G29" s="8">
        <v>80831</v>
      </c>
      <c r="H29" s="8">
        <v>56373</v>
      </c>
      <c r="I29" s="8">
        <v>26904</v>
      </c>
      <c r="J29" s="8">
        <v>164108</v>
      </c>
      <c r="K29" s="8">
        <v>116879</v>
      </c>
      <c r="L29" s="8">
        <v>80099</v>
      </c>
      <c r="M29" s="8">
        <v>1808887</v>
      </c>
      <c r="N29" s="8">
        <v>2005865</v>
      </c>
      <c r="O29" s="8">
        <v>418103</v>
      </c>
      <c r="P29" s="8">
        <v>469101</v>
      </c>
      <c r="Q29" s="8">
        <v>1589351</v>
      </c>
      <c r="R29" s="8">
        <v>2476555</v>
      </c>
      <c r="S29" s="8"/>
      <c r="T29" s="8"/>
      <c r="U29" s="8"/>
      <c r="V29" s="8"/>
      <c r="W29" s="8">
        <v>4646528</v>
      </c>
      <c r="X29" s="8">
        <v>8616930</v>
      </c>
      <c r="Y29" s="8">
        <v>-3970402</v>
      </c>
      <c r="Z29" s="2">
        <v>-46.08</v>
      </c>
      <c r="AA29" s="6">
        <v>11014000</v>
      </c>
    </row>
    <row r="30" spans="1:27" ht="13.5">
      <c r="A30" s="25" t="s">
        <v>54</v>
      </c>
      <c r="B30" s="24"/>
      <c r="C30" s="6">
        <v>1573894</v>
      </c>
      <c r="D30" s="6"/>
      <c r="E30" s="7">
        <v>2106720</v>
      </c>
      <c r="F30" s="8">
        <v>3287595</v>
      </c>
      <c r="G30" s="8">
        <v>343463</v>
      </c>
      <c r="H30" s="8">
        <v>471222</v>
      </c>
      <c r="I30" s="8">
        <v>551275</v>
      </c>
      <c r="J30" s="8">
        <v>1365960</v>
      </c>
      <c r="K30" s="8">
        <v>407608</v>
      </c>
      <c r="L30" s="8">
        <v>156613</v>
      </c>
      <c r="M30" s="8">
        <v>-148453</v>
      </c>
      <c r="N30" s="8">
        <v>415768</v>
      </c>
      <c r="O30" s="8">
        <v>469938</v>
      </c>
      <c r="P30" s="8">
        <v>-9818</v>
      </c>
      <c r="Q30" s="8">
        <v>267002</v>
      </c>
      <c r="R30" s="8">
        <v>727122</v>
      </c>
      <c r="S30" s="8"/>
      <c r="T30" s="8"/>
      <c r="U30" s="8"/>
      <c r="V30" s="8"/>
      <c r="W30" s="8">
        <v>2508850</v>
      </c>
      <c r="X30" s="8">
        <v>2052377</v>
      </c>
      <c r="Y30" s="8">
        <v>456473</v>
      </c>
      <c r="Z30" s="2">
        <v>22.24</v>
      </c>
      <c r="AA30" s="6">
        <v>3287595</v>
      </c>
    </row>
    <row r="31" spans="1:27" ht="13.5">
      <c r="A31" s="25" t="s">
        <v>55</v>
      </c>
      <c r="B31" s="24"/>
      <c r="C31" s="6">
        <v>4700886</v>
      </c>
      <c r="D31" s="6"/>
      <c r="E31" s="7">
        <v>3023123</v>
      </c>
      <c r="F31" s="8">
        <v>1715133</v>
      </c>
      <c r="G31" s="8">
        <v>50288</v>
      </c>
      <c r="H31" s="8">
        <v>4478</v>
      </c>
      <c r="I31" s="8">
        <v>47024</v>
      </c>
      <c r="J31" s="8">
        <v>101790</v>
      </c>
      <c r="K31" s="8">
        <v>9487</v>
      </c>
      <c r="L31" s="8">
        <v>6383</v>
      </c>
      <c r="M31" s="8">
        <v>280177</v>
      </c>
      <c r="N31" s="8">
        <v>296047</v>
      </c>
      <c r="O31" s="8">
        <v>70395</v>
      </c>
      <c r="P31" s="8">
        <v>-12160</v>
      </c>
      <c r="Q31" s="8">
        <v>14204</v>
      </c>
      <c r="R31" s="8">
        <v>72439</v>
      </c>
      <c r="S31" s="8"/>
      <c r="T31" s="8"/>
      <c r="U31" s="8"/>
      <c r="V31" s="8"/>
      <c r="W31" s="8">
        <v>470276</v>
      </c>
      <c r="X31" s="8">
        <v>1744149</v>
      </c>
      <c r="Y31" s="8">
        <v>-1273873</v>
      </c>
      <c r="Z31" s="2">
        <v>-73.04</v>
      </c>
      <c r="AA31" s="6">
        <v>1715133</v>
      </c>
    </row>
    <row r="32" spans="1:27" ht="13.5">
      <c r="A32" s="25" t="s">
        <v>43</v>
      </c>
      <c r="B32" s="24"/>
      <c r="C32" s="6">
        <v>19697</v>
      </c>
      <c r="D32" s="6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2"/>
      <c r="AA32" s="6"/>
    </row>
    <row r="33" spans="1:27" ht="13.5">
      <c r="A33" s="25" t="s">
        <v>56</v>
      </c>
      <c r="B33" s="24"/>
      <c r="C33" s="6">
        <v>7900156</v>
      </c>
      <c r="D33" s="6"/>
      <c r="E33" s="7">
        <v>8034152</v>
      </c>
      <c r="F33" s="8">
        <v>6908238</v>
      </c>
      <c r="G33" s="8">
        <v>240152</v>
      </c>
      <c r="H33" s="8">
        <v>575351</v>
      </c>
      <c r="I33" s="8">
        <v>213462</v>
      </c>
      <c r="J33" s="8">
        <v>1028965</v>
      </c>
      <c r="K33" s="8">
        <v>373679</v>
      </c>
      <c r="L33" s="8">
        <v>213196</v>
      </c>
      <c r="M33" s="8">
        <v>-55272</v>
      </c>
      <c r="N33" s="8">
        <v>531603</v>
      </c>
      <c r="O33" s="8">
        <v>454876</v>
      </c>
      <c r="P33" s="8">
        <v>199784</v>
      </c>
      <c r="Q33" s="8">
        <v>408444</v>
      </c>
      <c r="R33" s="8">
        <v>1063104</v>
      </c>
      <c r="S33" s="8"/>
      <c r="T33" s="8"/>
      <c r="U33" s="8"/>
      <c r="V33" s="8"/>
      <c r="W33" s="8">
        <v>2623672</v>
      </c>
      <c r="X33" s="8">
        <v>5575245</v>
      </c>
      <c r="Y33" s="8">
        <v>-2951573</v>
      </c>
      <c r="Z33" s="2">
        <v>-52.94</v>
      </c>
      <c r="AA33" s="6">
        <v>6908238</v>
      </c>
    </row>
    <row r="34" spans="1:27" ht="13.5">
      <c r="A34" s="23" t="s">
        <v>57</v>
      </c>
      <c r="B34" s="29"/>
      <c r="C34" s="6">
        <v>3027356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88248610</v>
      </c>
      <c r="D35" s="33">
        <f>SUM(D24:D34)</f>
        <v>0</v>
      </c>
      <c r="E35" s="34">
        <f t="shared" si="1"/>
        <v>79737473</v>
      </c>
      <c r="F35" s="35">
        <f t="shared" si="1"/>
        <v>76666203</v>
      </c>
      <c r="G35" s="35">
        <f t="shared" si="1"/>
        <v>3142586</v>
      </c>
      <c r="H35" s="35">
        <f t="shared" si="1"/>
        <v>3547832</v>
      </c>
      <c r="I35" s="35">
        <f t="shared" si="1"/>
        <v>3294861</v>
      </c>
      <c r="J35" s="35">
        <f t="shared" si="1"/>
        <v>9985279</v>
      </c>
      <c r="K35" s="35">
        <f t="shared" si="1"/>
        <v>3720842</v>
      </c>
      <c r="L35" s="35">
        <f t="shared" si="1"/>
        <v>2884696</v>
      </c>
      <c r="M35" s="35">
        <f t="shared" si="1"/>
        <v>3988020</v>
      </c>
      <c r="N35" s="35">
        <f t="shared" si="1"/>
        <v>10593558</v>
      </c>
      <c r="O35" s="35">
        <f t="shared" si="1"/>
        <v>6211573</v>
      </c>
      <c r="P35" s="35">
        <f t="shared" si="1"/>
        <v>2913706</v>
      </c>
      <c r="Q35" s="35">
        <f t="shared" si="1"/>
        <v>4697208</v>
      </c>
      <c r="R35" s="35">
        <f t="shared" si="1"/>
        <v>13822487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34401324</v>
      </c>
      <c r="X35" s="35">
        <f t="shared" si="1"/>
        <v>58574608</v>
      </c>
      <c r="Y35" s="35">
        <f t="shared" si="1"/>
        <v>-24173284</v>
      </c>
      <c r="Z35" s="36">
        <f>+IF(X35&lt;&gt;0,+(Y35/X35)*100,0)</f>
        <v>-41.26922027374046</v>
      </c>
      <c r="AA35" s="33">
        <f>SUM(AA24:AA34)</f>
        <v>76666203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-26315353</v>
      </c>
      <c r="D37" s="46">
        <f>+D21-D35</f>
        <v>0</v>
      </c>
      <c r="E37" s="47">
        <f t="shared" si="2"/>
        <v>-17835588</v>
      </c>
      <c r="F37" s="48">
        <f t="shared" si="2"/>
        <v>-13714330</v>
      </c>
      <c r="G37" s="48">
        <f t="shared" si="2"/>
        <v>10231774</v>
      </c>
      <c r="H37" s="48">
        <f t="shared" si="2"/>
        <v>10611733</v>
      </c>
      <c r="I37" s="48">
        <f t="shared" si="2"/>
        <v>-1690307</v>
      </c>
      <c r="J37" s="48">
        <f t="shared" si="2"/>
        <v>19153200</v>
      </c>
      <c r="K37" s="48">
        <f t="shared" si="2"/>
        <v>-1605568</v>
      </c>
      <c r="L37" s="48">
        <f t="shared" si="2"/>
        <v>-600633</v>
      </c>
      <c r="M37" s="48">
        <f t="shared" si="2"/>
        <v>4409518</v>
      </c>
      <c r="N37" s="48">
        <f t="shared" si="2"/>
        <v>2203317</v>
      </c>
      <c r="O37" s="48">
        <f t="shared" si="2"/>
        <v>9328902</v>
      </c>
      <c r="P37" s="48">
        <f t="shared" si="2"/>
        <v>-1340354</v>
      </c>
      <c r="Q37" s="48">
        <f t="shared" si="2"/>
        <v>3080116</v>
      </c>
      <c r="R37" s="48">
        <f t="shared" si="2"/>
        <v>11068664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32425181</v>
      </c>
      <c r="X37" s="48">
        <f>IF(F21=F35,0,X21-X35)</f>
        <v>-10347009</v>
      </c>
      <c r="Y37" s="48">
        <f t="shared" si="2"/>
        <v>42772190</v>
      </c>
      <c r="Z37" s="49">
        <f>+IF(X37&lt;&gt;0,+(Y37/X37)*100,0)</f>
        <v>-413.37733445481683</v>
      </c>
      <c r="AA37" s="46">
        <f>+AA21-AA35</f>
        <v>-13714330</v>
      </c>
    </row>
    <row r="38" spans="1:27" ht="22.5" customHeight="1">
      <c r="A38" s="50" t="s">
        <v>60</v>
      </c>
      <c r="B38" s="29"/>
      <c r="C38" s="6">
        <v>19502395</v>
      </c>
      <c r="D38" s="6"/>
      <c r="E38" s="7">
        <v>7553000</v>
      </c>
      <c r="F38" s="8">
        <v>10053000</v>
      </c>
      <c r="G38" s="8"/>
      <c r="H38" s="8">
        <v>3000000</v>
      </c>
      <c r="I38" s="8"/>
      <c r="J38" s="8">
        <v>3000000</v>
      </c>
      <c r="K38" s="8"/>
      <c r="L38" s="8"/>
      <c r="M38" s="8">
        <v>6070605</v>
      </c>
      <c r="N38" s="8">
        <v>6070605</v>
      </c>
      <c r="O38" s="8"/>
      <c r="P38" s="8"/>
      <c r="Q38" s="8">
        <v>4833000</v>
      </c>
      <c r="R38" s="8">
        <v>4833000</v>
      </c>
      <c r="S38" s="8"/>
      <c r="T38" s="8"/>
      <c r="U38" s="8"/>
      <c r="V38" s="8"/>
      <c r="W38" s="8">
        <v>13903605</v>
      </c>
      <c r="X38" s="8">
        <v>6664753</v>
      </c>
      <c r="Y38" s="8">
        <v>7238852</v>
      </c>
      <c r="Z38" s="2">
        <v>108.61</v>
      </c>
      <c r="AA38" s="6">
        <v>10053000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-6812958</v>
      </c>
      <c r="D41" s="56">
        <f>SUM(D37:D40)</f>
        <v>0</v>
      </c>
      <c r="E41" s="57">
        <f t="shared" si="3"/>
        <v>-10282588</v>
      </c>
      <c r="F41" s="58">
        <f t="shared" si="3"/>
        <v>-3661330</v>
      </c>
      <c r="G41" s="58">
        <f t="shared" si="3"/>
        <v>10231774</v>
      </c>
      <c r="H41" s="58">
        <f t="shared" si="3"/>
        <v>13611733</v>
      </c>
      <c r="I41" s="58">
        <f t="shared" si="3"/>
        <v>-1690307</v>
      </c>
      <c r="J41" s="58">
        <f t="shared" si="3"/>
        <v>22153200</v>
      </c>
      <c r="K41" s="58">
        <f t="shared" si="3"/>
        <v>-1605568</v>
      </c>
      <c r="L41" s="58">
        <f t="shared" si="3"/>
        <v>-600633</v>
      </c>
      <c r="M41" s="58">
        <f t="shared" si="3"/>
        <v>10480123</v>
      </c>
      <c r="N41" s="58">
        <f t="shared" si="3"/>
        <v>8273922</v>
      </c>
      <c r="O41" s="58">
        <f t="shared" si="3"/>
        <v>9328902</v>
      </c>
      <c r="P41" s="58">
        <f t="shared" si="3"/>
        <v>-1340354</v>
      </c>
      <c r="Q41" s="58">
        <f t="shared" si="3"/>
        <v>7913116</v>
      </c>
      <c r="R41" s="58">
        <f t="shared" si="3"/>
        <v>15901664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46328786</v>
      </c>
      <c r="X41" s="58">
        <f t="shared" si="3"/>
        <v>-3682256</v>
      </c>
      <c r="Y41" s="58">
        <f t="shared" si="3"/>
        <v>50011042</v>
      </c>
      <c r="Z41" s="59">
        <f>+IF(X41&lt;&gt;0,+(Y41/X41)*100,0)</f>
        <v>-1358.1630934948573</v>
      </c>
      <c r="AA41" s="56">
        <f>SUM(AA37:AA40)</f>
        <v>-3661330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-6812958</v>
      </c>
      <c r="D43" s="64">
        <f>+D41-D42</f>
        <v>0</v>
      </c>
      <c r="E43" s="65">
        <f t="shared" si="4"/>
        <v>-10282588</v>
      </c>
      <c r="F43" s="66">
        <f t="shared" si="4"/>
        <v>-3661330</v>
      </c>
      <c r="G43" s="66">
        <f t="shared" si="4"/>
        <v>10231774</v>
      </c>
      <c r="H43" s="66">
        <f t="shared" si="4"/>
        <v>13611733</v>
      </c>
      <c r="I43" s="66">
        <f t="shared" si="4"/>
        <v>-1690307</v>
      </c>
      <c r="J43" s="66">
        <f t="shared" si="4"/>
        <v>22153200</v>
      </c>
      <c r="K43" s="66">
        <f t="shared" si="4"/>
        <v>-1605568</v>
      </c>
      <c r="L43" s="66">
        <f t="shared" si="4"/>
        <v>-600633</v>
      </c>
      <c r="M43" s="66">
        <f t="shared" si="4"/>
        <v>10480123</v>
      </c>
      <c r="N43" s="66">
        <f t="shared" si="4"/>
        <v>8273922</v>
      </c>
      <c r="O43" s="66">
        <f t="shared" si="4"/>
        <v>9328902</v>
      </c>
      <c r="P43" s="66">
        <f t="shared" si="4"/>
        <v>-1340354</v>
      </c>
      <c r="Q43" s="66">
        <f t="shared" si="4"/>
        <v>7913116</v>
      </c>
      <c r="R43" s="66">
        <f t="shared" si="4"/>
        <v>15901664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46328786</v>
      </c>
      <c r="X43" s="66">
        <f t="shared" si="4"/>
        <v>-3682256</v>
      </c>
      <c r="Y43" s="66">
        <f t="shared" si="4"/>
        <v>50011042</v>
      </c>
      <c r="Z43" s="67">
        <f>+IF(X43&lt;&gt;0,+(Y43/X43)*100,0)</f>
        <v>-1358.1630934948573</v>
      </c>
      <c r="AA43" s="64">
        <f>+AA41-AA42</f>
        <v>-3661330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-6812958</v>
      </c>
      <c r="D45" s="56">
        <f>SUM(D43:D44)</f>
        <v>0</v>
      </c>
      <c r="E45" s="57">
        <f t="shared" si="5"/>
        <v>-10282588</v>
      </c>
      <c r="F45" s="58">
        <f t="shared" si="5"/>
        <v>-3661330</v>
      </c>
      <c r="G45" s="58">
        <f t="shared" si="5"/>
        <v>10231774</v>
      </c>
      <c r="H45" s="58">
        <f t="shared" si="5"/>
        <v>13611733</v>
      </c>
      <c r="I45" s="58">
        <f t="shared" si="5"/>
        <v>-1690307</v>
      </c>
      <c r="J45" s="58">
        <f t="shared" si="5"/>
        <v>22153200</v>
      </c>
      <c r="K45" s="58">
        <f t="shared" si="5"/>
        <v>-1605568</v>
      </c>
      <c r="L45" s="58">
        <f t="shared" si="5"/>
        <v>-600633</v>
      </c>
      <c r="M45" s="58">
        <f t="shared" si="5"/>
        <v>10480123</v>
      </c>
      <c r="N45" s="58">
        <f t="shared" si="5"/>
        <v>8273922</v>
      </c>
      <c r="O45" s="58">
        <f t="shared" si="5"/>
        <v>9328902</v>
      </c>
      <c r="P45" s="58">
        <f t="shared" si="5"/>
        <v>-1340354</v>
      </c>
      <c r="Q45" s="58">
        <f t="shared" si="5"/>
        <v>7913116</v>
      </c>
      <c r="R45" s="58">
        <f t="shared" si="5"/>
        <v>15901664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46328786</v>
      </c>
      <c r="X45" s="58">
        <f t="shared" si="5"/>
        <v>-3682256</v>
      </c>
      <c r="Y45" s="58">
        <f t="shared" si="5"/>
        <v>50011042</v>
      </c>
      <c r="Z45" s="59">
        <f>+IF(X45&lt;&gt;0,+(Y45/X45)*100,0)</f>
        <v>-1358.1630934948573</v>
      </c>
      <c r="AA45" s="56">
        <f>SUM(AA43:AA44)</f>
        <v>-3661330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-6812958</v>
      </c>
      <c r="D47" s="71">
        <f>SUM(D45:D46)</f>
        <v>0</v>
      </c>
      <c r="E47" s="72">
        <f t="shared" si="6"/>
        <v>-10282588</v>
      </c>
      <c r="F47" s="73">
        <f t="shared" si="6"/>
        <v>-3661330</v>
      </c>
      <c r="G47" s="73">
        <f t="shared" si="6"/>
        <v>10231774</v>
      </c>
      <c r="H47" s="74">
        <f t="shared" si="6"/>
        <v>13611733</v>
      </c>
      <c r="I47" s="74">
        <f t="shared" si="6"/>
        <v>-1690307</v>
      </c>
      <c r="J47" s="74">
        <f t="shared" si="6"/>
        <v>22153200</v>
      </c>
      <c r="K47" s="74">
        <f t="shared" si="6"/>
        <v>-1605568</v>
      </c>
      <c r="L47" s="74">
        <f t="shared" si="6"/>
        <v>-600633</v>
      </c>
      <c r="M47" s="73">
        <f t="shared" si="6"/>
        <v>10480123</v>
      </c>
      <c r="N47" s="73">
        <f t="shared" si="6"/>
        <v>8273922</v>
      </c>
      <c r="O47" s="74">
        <f t="shared" si="6"/>
        <v>9328902</v>
      </c>
      <c r="P47" s="74">
        <f t="shared" si="6"/>
        <v>-1340354</v>
      </c>
      <c r="Q47" s="74">
        <f t="shared" si="6"/>
        <v>7913116</v>
      </c>
      <c r="R47" s="74">
        <f t="shared" si="6"/>
        <v>15901664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46328786</v>
      </c>
      <c r="X47" s="74">
        <f t="shared" si="6"/>
        <v>-3682256</v>
      </c>
      <c r="Y47" s="74">
        <f t="shared" si="6"/>
        <v>50011042</v>
      </c>
      <c r="Z47" s="75">
        <f>+IF(X47&lt;&gt;0,+(Y47/X47)*100,0)</f>
        <v>-1358.1630934948573</v>
      </c>
      <c r="AA47" s="76">
        <f>SUM(AA45:AA46)</f>
        <v>-3661330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76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101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8421416</v>
      </c>
      <c r="D5" s="6"/>
      <c r="E5" s="7">
        <v>15966632</v>
      </c>
      <c r="F5" s="8">
        <v>15966632</v>
      </c>
      <c r="G5" s="8">
        <v>13776787</v>
      </c>
      <c r="H5" s="8">
        <v>-752</v>
      </c>
      <c r="I5" s="8">
        <v>-9512</v>
      </c>
      <c r="J5" s="8">
        <v>13766523</v>
      </c>
      <c r="K5" s="8">
        <v>-12806</v>
      </c>
      <c r="L5" s="8">
        <v>-67483</v>
      </c>
      <c r="M5" s="8">
        <v>-4403</v>
      </c>
      <c r="N5" s="8">
        <v>-84692</v>
      </c>
      <c r="O5" s="8"/>
      <c r="P5" s="8"/>
      <c r="Q5" s="8"/>
      <c r="R5" s="8"/>
      <c r="S5" s="8"/>
      <c r="T5" s="8"/>
      <c r="U5" s="8"/>
      <c r="V5" s="8"/>
      <c r="W5" s="8">
        <v>13681831</v>
      </c>
      <c r="X5" s="8">
        <v>11974968</v>
      </c>
      <c r="Y5" s="8">
        <v>1706863</v>
      </c>
      <c r="Z5" s="2">
        <v>14.25</v>
      </c>
      <c r="AA5" s="6">
        <v>15966632</v>
      </c>
    </row>
    <row r="6" spans="1:27" ht="13.5">
      <c r="A6" s="23" t="s">
        <v>32</v>
      </c>
      <c r="B6" s="24"/>
      <c r="C6" s="6">
        <v>22719013</v>
      </c>
      <c r="D6" s="6"/>
      <c r="E6" s="7">
        <v>31208749</v>
      </c>
      <c r="F6" s="8">
        <v>25369475</v>
      </c>
      <c r="G6" s="8">
        <v>1983915</v>
      </c>
      <c r="H6" s="8">
        <v>2271953</v>
      </c>
      <c r="I6" s="8">
        <v>2295983</v>
      </c>
      <c r="J6" s="8">
        <v>6551851</v>
      </c>
      <c r="K6" s="8">
        <v>1960480</v>
      </c>
      <c r="L6" s="8">
        <v>2083467</v>
      </c>
      <c r="M6" s="8">
        <v>1743728</v>
      </c>
      <c r="N6" s="8">
        <v>5787675</v>
      </c>
      <c r="O6" s="8">
        <v>2457703</v>
      </c>
      <c r="P6" s="8">
        <v>2197520</v>
      </c>
      <c r="Q6" s="8">
        <v>2214924</v>
      </c>
      <c r="R6" s="8">
        <v>6870147</v>
      </c>
      <c r="S6" s="8"/>
      <c r="T6" s="8"/>
      <c r="U6" s="8"/>
      <c r="V6" s="8"/>
      <c r="W6" s="8">
        <v>19209673</v>
      </c>
      <c r="X6" s="8">
        <v>21070853</v>
      </c>
      <c r="Y6" s="8">
        <v>-1861180</v>
      </c>
      <c r="Z6" s="2">
        <v>-8.83</v>
      </c>
      <c r="AA6" s="6">
        <v>25369475</v>
      </c>
    </row>
    <row r="7" spans="1:27" ht="13.5">
      <c r="A7" s="25" t="s">
        <v>33</v>
      </c>
      <c r="B7" s="24"/>
      <c r="C7" s="6">
        <v>9420977</v>
      </c>
      <c r="D7" s="6"/>
      <c r="E7" s="7">
        <v>12168947</v>
      </c>
      <c r="F7" s="8">
        <v>12337669</v>
      </c>
      <c r="G7" s="8">
        <v>966294</v>
      </c>
      <c r="H7" s="8">
        <v>1004435</v>
      </c>
      <c r="I7" s="8">
        <v>982619</v>
      </c>
      <c r="J7" s="8">
        <v>2953348</v>
      </c>
      <c r="K7" s="8">
        <v>1029129</v>
      </c>
      <c r="L7" s="8">
        <v>1217035</v>
      </c>
      <c r="M7" s="8">
        <v>929369</v>
      </c>
      <c r="N7" s="8">
        <v>3175533</v>
      </c>
      <c r="O7" s="8">
        <v>1291310</v>
      </c>
      <c r="P7" s="8">
        <v>1229262</v>
      </c>
      <c r="Q7" s="8">
        <v>1283960</v>
      </c>
      <c r="R7" s="8">
        <v>3804532</v>
      </c>
      <c r="S7" s="8"/>
      <c r="T7" s="8"/>
      <c r="U7" s="8"/>
      <c r="V7" s="8"/>
      <c r="W7" s="8">
        <v>9933413</v>
      </c>
      <c r="X7" s="8">
        <v>9194199</v>
      </c>
      <c r="Y7" s="8">
        <v>739214</v>
      </c>
      <c r="Z7" s="2">
        <v>8.04</v>
      </c>
      <c r="AA7" s="6">
        <v>12337669</v>
      </c>
    </row>
    <row r="8" spans="1:27" ht="13.5">
      <c r="A8" s="25" t="s">
        <v>34</v>
      </c>
      <c r="B8" s="24"/>
      <c r="C8" s="6">
        <v>4366652</v>
      </c>
      <c r="D8" s="6"/>
      <c r="E8" s="7">
        <v>7187096</v>
      </c>
      <c r="F8" s="8">
        <v>6811583</v>
      </c>
      <c r="G8" s="8">
        <v>491492</v>
      </c>
      <c r="H8" s="8">
        <v>639151</v>
      </c>
      <c r="I8" s="8">
        <v>585682</v>
      </c>
      <c r="J8" s="8">
        <v>1716325</v>
      </c>
      <c r="K8" s="8">
        <v>573560</v>
      </c>
      <c r="L8" s="8">
        <v>578760</v>
      </c>
      <c r="M8" s="8">
        <v>564590</v>
      </c>
      <c r="N8" s="8">
        <v>1716910</v>
      </c>
      <c r="O8" s="8">
        <v>512020</v>
      </c>
      <c r="P8" s="8">
        <v>559494</v>
      </c>
      <c r="Q8" s="8">
        <v>633630</v>
      </c>
      <c r="R8" s="8">
        <v>1705144</v>
      </c>
      <c r="S8" s="8"/>
      <c r="T8" s="8"/>
      <c r="U8" s="8"/>
      <c r="V8" s="8"/>
      <c r="W8" s="8">
        <v>5138379</v>
      </c>
      <c r="X8" s="8">
        <v>5240112</v>
      </c>
      <c r="Y8" s="8">
        <v>-101733</v>
      </c>
      <c r="Z8" s="2">
        <v>-1.94</v>
      </c>
      <c r="AA8" s="6">
        <v>6811583</v>
      </c>
    </row>
    <row r="9" spans="1:27" ht="13.5">
      <c r="A9" s="25" t="s">
        <v>35</v>
      </c>
      <c r="B9" s="24"/>
      <c r="C9" s="6">
        <v>4753585</v>
      </c>
      <c r="D9" s="6"/>
      <c r="E9" s="7">
        <v>7693769</v>
      </c>
      <c r="F9" s="8">
        <v>7693769</v>
      </c>
      <c r="G9" s="8">
        <v>636775</v>
      </c>
      <c r="H9" s="8">
        <v>640728</v>
      </c>
      <c r="I9" s="8">
        <v>641697</v>
      </c>
      <c r="J9" s="8">
        <v>1919200</v>
      </c>
      <c r="K9" s="8">
        <v>641463</v>
      </c>
      <c r="L9" s="8">
        <v>641814</v>
      </c>
      <c r="M9" s="8">
        <v>642166</v>
      </c>
      <c r="N9" s="8">
        <v>1925443</v>
      </c>
      <c r="O9" s="8">
        <v>528855</v>
      </c>
      <c r="P9" s="8">
        <v>642182</v>
      </c>
      <c r="Q9" s="8">
        <v>755493</v>
      </c>
      <c r="R9" s="8">
        <v>1926530</v>
      </c>
      <c r="S9" s="8"/>
      <c r="T9" s="8"/>
      <c r="U9" s="8"/>
      <c r="V9" s="8"/>
      <c r="W9" s="8">
        <v>5771173</v>
      </c>
      <c r="X9" s="8">
        <v>5770323</v>
      </c>
      <c r="Y9" s="8">
        <v>850</v>
      </c>
      <c r="Z9" s="2">
        <v>0.01</v>
      </c>
      <c r="AA9" s="6">
        <v>7693769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347081</v>
      </c>
      <c r="D11" s="6"/>
      <c r="E11" s="7">
        <v>1102895</v>
      </c>
      <c r="F11" s="8">
        <v>715000</v>
      </c>
      <c r="G11" s="8">
        <v>-121771</v>
      </c>
      <c r="H11" s="8">
        <v>13656</v>
      </c>
      <c r="I11" s="8">
        <v>14091</v>
      </c>
      <c r="J11" s="8">
        <v>-94024</v>
      </c>
      <c r="K11" s="8">
        <v>14282</v>
      </c>
      <c r="L11" s="8">
        <v>15644</v>
      </c>
      <c r="M11" s="8">
        <v>13257</v>
      </c>
      <c r="N11" s="8">
        <v>43183</v>
      </c>
      <c r="O11" s="8">
        <v>14119</v>
      </c>
      <c r="P11" s="8">
        <v>15550</v>
      </c>
      <c r="Q11" s="8">
        <v>20078</v>
      </c>
      <c r="R11" s="8">
        <v>49747</v>
      </c>
      <c r="S11" s="8"/>
      <c r="T11" s="8"/>
      <c r="U11" s="8"/>
      <c r="V11" s="8"/>
      <c r="W11" s="8">
        <v>-1094</v>
      </c>
      <c r="X11" s="8">
        <v>672014</v>
      </c>
      <c r="Y11" s="8">
        <v>-673108</v>
      </c>
      <c r="Z11" s="2">
        <v>-100.16</v>
      </c>
      <c r="AA11" s="6">
        <v>715000</v>
      </c>
    </row>
    <row r="12" spans="1:27" ht="13.5">
      <c r="A12" s="25" t="s">
        <v>37</v>
      </c>
      <c r="B12" s="29"/>
      <c r="C12" s="6">
        <v>1198138</v>
      </c>
      <c r="D12" s="6"/>
      <c r="E12" s="7">
        <v>750000</v>
      </c>
      <c r="F12" s="8">
        <v>750000</v>
      </c>
      <c r="G12" s="8">
        <v>48087</v>
      </c>
      <c r="H12" s="8">
        <v>107543</v>
      </c>
      <c r="I12" s="8">
        <v>105409</v>
      </c>
      <c r="J12" s="8">
        <v>261039</v>
      </c>
      <c r="K12" s="8">
        <v>83293</v>
      </c>
      <c r="L12" s="8">
        <v>41992</v>
      </c>
      <c r="M12" s="8">
        <v>70921</v>
      </c>
      <c r="N12" s="8">
        <v>196206</v>
      </c>
      <c r="O12" s="8">
        <v>113223</v>
      </c>
      <c r="P12" s="8">
        <v>92460</v>
      </c>
      <c r="Q12" s="8">
        <v>79954</v>
      </c>
      <c r="R12" s="8">
        <v>285637</v>
      </c>
      <c r="S12" s="8"/>
      <c r="T12" s="8"/>
      <c r="U12" s="8"/>
      <c r="V12" s="8"/>
      <c r="W12" s="8">
        <v>742882</v>
      </c>
      <c r="X12" s="8">
        <v>562500</v>
      </c>
      <c r="Y12" s="8">
        <v>180382</v>
      </c>
      <c r="Z12" s="2">
        <v>32.07</v>
      </c>
      <c r="AA12" s="6">
        <v>750000</v>
      </c>
    </row>
    <row r="13" spans="1:27" ht="13.5">
      <c r="A13" s="23" t="s">
        <v>38</v>
      </c>
      <c r="B13" s="29"/>
      <c r="C13" s="6">
        <v>2123885</v>
      </c>
      <c r="D13" s="6"/>
      <c r="E13" s="7">
        <v>1243326</v>
      </c>
      <c r="F13" s="8">
        <v>1243326</v>
      </c>
      <c r="G13" s="8">
        <v>77917</v>
      </c>
      <c r="H13" s="8">
        <v>89453</v>
      </c>
      <c r="I13" s="8">
        <v>88254</v>
      </c>
      <c r="J13" s="8">
        <v>255624</v>
      </c>
      <c r="K13" s="8">
        <v>96653</v>
      </c>
      <c r="L13" s="8">
        <v>87082</v>
      </c>
      <c r="M13" s="8">
        <v>144149</v>
      </c>
      <c r="N13" s="8">
        <v>327884</v>
      </c>
      <c r="O13" s="8">
        <v>74862</v>
      </c>
      <c r="P13" s="8">
        <v>129914</v>
      </c>
      <c r="Q13" s="8">
        <v>113081</v>
      </c>
      <c r="R13" s="8">
        <v>317857</v>
      </c>
      <c r="S13" s="8"/>
      <c r="T13" s="8"/>
      <c r="U13" s="8"/>
      <c r="V13" s="8"/>
      <c r="W13" s="8">
        <v>901365</v>
      </c>
      <c r="X13" s="8">
        <v>932499</v>
      </c>
      <c r="Y13" s="8">
        <v>-31134</v>
      </c>
      <c r="Z13" s="2">
        <v>-3.34</v>
      </c>
      <c r="AA13" s="6">
        <v>1243326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39984</v>
      </c>
      <c r="D15" s="6"/>
      <c r="E15" s="7">
        <v>13000</v>
      </c>
      <c r="F15" s="8">
        <v>33000</v>
      </c>
      <c r="G15" s="8">
        <v>3789</v>
      </c>
      <c r="H15" s="8">
        <v>1061</v>
      </c>
      <c r="I15" s="8">
        <v>3213</v>
      </c>
      <c r="J15" s="8">
        <v>8063</v>
      </c>
      <c r="K15" s="8">
        <v>1897</v>
      </c>
      <c r="L15" s="8">
        <v>210</v>
      </c>
      <c r="M15" s="8">
        <v>4550</v>
      </c>
      <c r="N15" s="8">
        <v>6657</v>
      </c>
      <c r="O15" s="8">
        <v>6898</v>
      </c>
      <c r="P15" s="8">
        <v>965</v>
      </c>
      <c r="Q15" s="8">
        <v>278</v>
      </c>
      <c r="R15" s="8">
        <v>8141</v>
      </c>
      <c r="S15" s="8"/>
      <c r="T15" s="8"/>
      <c r="U15" s="8"/>
      <c r="V15" s="8"/>
      <c r="W15" s="8">
        <v>22861</v>
      </c>
      <c r="X15" s="8">
        <v>17756</v>
      </c>
      <c r="Y15" s="8">
        <v>5105</v>
      </c>
      <c r="Z15" s="2">
        <v>28.75</v>
      </c>
      <c r="AA15" s="6">
        <v>33000</v>
      </c>
    </row>
    <row r="16" spans="1:27" ht="13.5">
      <c r="A16" s="23" t="s">
        <v>41</v>
      </c>
      <c r="B16" s="29"/>
      <c r="C16" s="6">
        <v>157161</v>
      </c>
      <c r="D16" s="6"/>
      <c r="E16" s="7">
        <v>162600</v>
      </c>
      <c r="F16" s="8">
        <v>163000</v>
      </c>
      <c r="G16" s="8"/>
      <c r="H16" s="8">
        <v>34018</v>
      </c>
      <c r="I16" s="8">
        <v>27573</v>
      </c>
      <c r="J16" s="8">
        <v>61591</v>
      </c>
      <c r="K16" s="8">
        <v>347</v>
      </c>
      <c r="L16" s="8">
        <v>261</v>
      </c>
      <c r="M16" s="8">
        <v>261</v>
      </c>
      <c r="N16" s="8">
        <v>869</v>
      </c>
      <c r="O16" s="8">
        <v>757</v>
      </c>
      <c r="P16" s="8">
        <v>835</v>
      </c>
      <c r="Q16" s="8">
        <v>261</v>
      </c>
      <c r="R16" s="8">
        <v>1853</v>
      </c>
      <c r="S16" s="8"/>
      <c r="T16" s="8"/>
      <c r="U16" s="8"/>
      <c r="V16" s="8"/>
      <c r="W16" s="8">
        <v>64313</v>
      </c>
      <c r="X16" s="8">
        <v>122069</v>
      </c>
      <c r="Y16" s="8">
        <v>-57756</v>
      </c>
      <c r="Z16" s="2">
        <v>-47.31</v>
      </c>
      <c r="AA16" s="6">
        <v>163000</v>
      </c>
    </row>
    <row r="17" spans="1:27" ht="13.5">
      <c r="A17" s="23" t="s">
        <v>42</v>
      </c>
      <c r="B17" s="29"/>
      <c r="C17" s="6">
        <v>509011</v>
      </c>
      <c r="D17" s="6"/>
      <c r="E17" s="7"/>
      <c r="F17" s="8"/>
      <c r="G17" s="8"/>
      <c r="H17" s="8"/>
      <c r="I17" s="8"/>
      <c r="J17" s="8"/>
      <c r="K17" s="8"/>
      <c r="L17" s="8">
        <v>90300</v>
      </c>
      <c r="M17" s="8"/>
      <c r="N17" s="8">
        <v>90300</v>
      </c>
      <c r="O17" s="8"/>
      <c r="P17" s="8"/>
      <c r="Q17" s="8"/>
      <c r="R17" s="8"/>
      <c r="S17" s="8"/>
      <c r="T17" s="8"/>
      <c r="U17" s="8"/>
      <c r="V17" s="8"/>
      <c r="W17" s="8">
        <v>90300</v>
      </c>
      <c r="X17" s="8"/>
      <c r="Y17" s="8">
        <v>90300</v>
      </c>
      <c r="Z17" s="2"/>
      <c r="AA17" s="6"/>
    </row>
    <row r="18" spans="1:27" ht="13.5">
      <c r="A18" s="23" t="s">
        <v>43</v>
      </c>
      <c r="B18" s="29"/>
      <c r="C18" s="6">
        <v>27213000</v>
      </c>
      <c r="D18" s="6"/>
      <c r="E18" s="7">
        <v>29391000</v>
      </c>
      <c r="F18" s="8">
        <v>29391000</v>
      </c>
      <c r="G18" s="8">
        <v>-423335</v>
      </c>
      <c r="H18" s="8">
        <v>-355917</v>
      </c>
      <c r="I18" s="8">
        <v>-559399</v>
      </c>
      <c r="J18" s="8">
        <v>-1338651</v>
      </c>
      <c r="K18" s="8">
        <v>1064157</v>
      </c>
      <c r="L18" s="8">
        <v>16853</v>
      </c>
      <c r="M18" s="8">
        <v>122206</v>
      </c>
      <c r="N18" s="8">
        <v>1203216</v>
      </c>
      <c r="O18" s="8">
        <v>38385</v>
      </c>
      <c r="P18" s="8">
        <v>-226587</v>
      </c>
      <c r="Q18" s="8">
        <v>-582759</v>
      </c>
      <c r="R18" s="8">
        <v>-770961</v>
      </c>
      <c r="S18" s="8"/>
      <c r="T18" s="8"/>
      <c r="U18" s="8"/>
      <c r="V18" s="8"/>
      <c r="W18" s="8">
        <v>-906396</v>
      </c>
      <c r="X18" s="8">
        <v>22043241</v>
      </c>
      <c r="Y18" s="8">
        <v>-22949637</v>
      </c>
      <c r="Z18" s="2">
        <v>-104.11</v>
      </c>
      <c r="AA18" s="6">
        <v>29391000</v>
      </c>
    </row>
    <row r="19" spans="1:27" ht="13.5">
      <c r="A19" s="23" t="s">
        <v>44</v>
      </c>
      <c r="B19" s="29"/>
      <c r="C19" s="6">
        <v>1694605</v>
      </c>
      <c r="D19" s="6"/>
      <c r="E19" s="7">
        <v>2959620</v>
      </c>
      <c r="F19" s="26">
        <v>1257409</v>
      </c>
      <c r="G19" s="26">
        <v>12632</v>
      </c>
      <c r="H19" s="26">
        <v>20592</v>
      </c>
      <c r="I19" s="26">
        <v>52656</v>
      </c>
      <c r="J19" s="26">
        <v>85880</v>
      </c>
      <c r="K19" s="26">
        <v>9033</v>
      </c>
      <c r="L19" s="26">
        <v>13937</v>
      </c>
      <c r="M19" s="26">
        <v>13268</v>
      </c>
      <c r="N19" s="26">
        <v>36238</v>
      </c>
      <c r="O19" s="26">
        <v>23231</v>
      </c>
      <c r="P19" s="26">
        <v>799507</v>
      </c>
      <c r="Q19" s="26">
        <v>12863</v>
      </c>
      <c r="R19" s="26">
        <v>835601</v>
      </c>
      <c r="S19" s="26"/>
      <c r="T19" s="26"/>
      <c r="U19" s="26"/>
      <c r="V19" s="26"/>
      <c r="W19" s="26">
        <v>957719</v>
      </c>
      <c r="X19" s="26">
        <v>1154093</v>
      </c>
      <c r="Y19" s="26">
        <v>-196374</v>
      </c>
      <c r="Z19" s="27">
        <v>-17.02</v>
      </c>
      <c r="AA19" s="28">
        <v>1257409</v>
      </c>
    </row>
    <row r="20" spans="1:27" ht="13.5">
      <c r="A20" s="23" t="s">
        <v>45</v>
      </c>
      <c r="B20" s="29"/>
      <c r="C20" s="6">
        <v>8431300</v>
      </c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91395808</v>
      </c>
      <c r="D21" s="33">
        <f t="shared" si="0"/>
        <v>0</v>
      </c>
      <c r="E21" s="34">
        <f t="shared" si="0"/>
        <v>109847634</v>
      </c>
      <c r="F21" s="35">
        <f t="shared" si="0"/>
        <v>101731863</v>
      </c>
      <c r="G21" s="35">
        <f t="shared" si="0"/>
        <v>17452582</v>
      </c>
      <c r="H21" s="35">
        <f t="shared" si="0"/>
        <v>4465921</v>
      </c>
      <c r="I21" s="35">
        <f t="shared" si="0"/>
        <v>4228266</v>
      </c>
      <c r="J21" s="35">
        <f t="shared" si="0"/>
        <v>26146769</v>
      </c>
      <c r="K21" s="35">
        <f t="shared" si="0"/>
        <v>5461488</v>
      </c>
      <c r="L21" s="35">
        <f t="shared" si="0"/>
        <v>4719872</v>
      </c>
      <c r="M21" s="35">
        <f t="shared" si="0"/>
        <v>4244062</v>
      </c>
      <c r="N21" s="35">
        <f t="shared" si="0"/>
        <v>14425422</v>
      </c>
      <c r="O21" s="35">
        <f t="shared" si="0"/>
        <v>5061363</v>
      </c>
      <c r="P21" s="35">
        <f t="shared" si="0"/>
        <v>5441102</v>
      </c>
      <c r="Q21" s="35">
        <f t="shared" si="0"/>
        <v>4531763</v>
      </c>
      <c r="R21" s="35">
        <f t="shared" si="0"/>
        <v>15034228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55606419</v>
      </c>
      <c r="X21" s="35">
        <f t="shared" si="0"/>
        <v>78754627</v>
      </c>
      <c r="Y21" s="35">
        <f t="shared" si="0"/>
        <v>-23148208</v>
      </c>
      <c r="Z21" s="36">
        <f>+IF(X21&lt;&gt;0,+(Y21/X21)*100,0)</f>
        <v>-29.392822849633966</v>
      </c>
      <c r="AA21" s="33">
        <f>SUM(AA5:AA20)</f>
        <v>101731863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36926572</v>
      </c>
      <c r="D24" s="6"/>
      <c r="E24" s="7">
        <v>42071737</v>
      </c>
      <c r="F24" s="8">
        <v>40229546</v>
      </c>
      <c r="G24" s="8">
        <v>3116747</v>
      </c>
      <c r="H24" s="8">
        <v>3017148</v>
      </c>
      <c r="I24" s="8">
        <v>2966716</v>
      </c>
      <c r="J24" s="8">
        <v>9100611</v>
      </c>
      <c r="K24" s="8">
        <v>3445938</v>
      </c>
      <c r="L24" s="8">
        <v>4223100</v>
      </c>
      <c r="M24" s="8">
        <v>3573139</v>
      </c>
      <c r="N24" s="8">
        <v>11242177</v>
      </c>
      <c r="O24" s="8">
        <v>2967819</v>
      </c>
      <c r="P24" s="8">
        <v>2914944</v>
      </c>
      <c r="Q24" s="8">
        <v>3042851</v>
      </c>
      <c r="R24" s="8">
        <v>8925614</v>
      </c>
      <c r="S24" s="8"/>
      <c r="T24" s="8"/>
      <c r="U24" s="8"/>
      <c r="V24" s="8"/>
      <c r="W24" s="8">
        <v>29268402</v>
      </c>
      <c r="X24" s="8">
        <v>30148815</v>
      </c>
      <c r="Y24" s="8">
        <v>-880413</v>
      </c>
      <c r="Z24" s="2">
        <v>-2.92</v>
      </c>
      <c r="AA24" s="6">
        <v>40229546</v>
      </c>
    </row>
    <row r="25" spans="1:27" ht="13.5">
      <c r="A25" s="25" t="s">
        <v>49</v>
      </c>
      <c r="B25" s="24"/>
      <c r="C25" s="6">
        <v>3102684</v>
      </c>
      <c r="D25" s="6"/>
      <c r="E25" s="7">
        <v>3356492</v>
      </c>
      <c r="F25" s="8">
        <v>3356492</v>
      </c>
      <c r="G25" s="8">
        <v>233276</v>
      </c>
      <c r="H25" s="8">
        <v>252653</v>
      </c>
      <c r="I25" s="8">
        <v>257023</v>
      </c>
      <c r="J25" s="8">
        <v>742952</v>
      </c>
      <c r="K25" s="8">
        <v>257023</v>
      </c>
      <c r="L25" s="8">
        <v>257023</v>
      </c>
      <c r="M25" s="8">
        <v>257023</v>
      </c>
      <c r="N25" s="8">
        <v>771069</v>
      </c>
      <c r="O25" s="8">
        <v>257023</v>
      </c>
      <c r="P25" s="8">
        <v>257023</v>
      </c>
      <c r="Q25" s="8">
        <v>256723</v>
      </c>
      <c r="R25" s="8">
        <v>770769</v>
      </c>
      <c r="S25" s="8"/>
      <c r="T25" s="8"/>
      <c r="U25" s="8"/>
      <c r="V25" s="8"/>
      <c r="W25" s="8">
        <v>2284790</v>
      </c>
      <c r="X25" s="8">
        <v>2517372</v>
      </c>
      <c r="Y25" s="8">
        <v>-232582</v>
      </c>
      <c r="Z25" s="2">
        <v>-9.24</v>
      </c>
      <c r="AA25" s="6">
        <v>3356492</v>
      </c>
    </row>
    <row r="26" spans="1:27" ht="13.5">
      <c r="A26" s="25" t="s">
        <v>50</v>
      </c>
      <c r="B26" s="24"/>
      <c r="C26" s="6">
        <v>9154690</v>
      </c>
      <c r="D26" s="6"/>
      <c r="E26" s="7">
        <v>9512098</v>
      </c>
      <c r="F26" s="8">
        <v>9512098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7134075</v>
      </c>
      <c r="Y26" s="8">
        <v>-7134075</v>
      </c>
      <c r="Z26" s="2">
        <v>-100</v>
      </c>
      <c r="AA26" s="6">
        <v>9512098</v>
      </c>
    </row>
    <row r="27" spans="1:27" ht="13.5">
      <c r="A27" s="25" t="s">
        <v>51</v>
      </c>
      <c r="B27" s="24"/>
      <c r="C27" s="6">
        <v>12913784</v>
      </c>
      <c r="D27" s="6"/>
      <c r="E27" s="7">
        <v>9143532</v>
      </c>
      <c r="F27" s="8">
        <v>9143532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>
        <v>6857658</v>
      </c>
      <c r="Y27" s="8">
        <v>-6857658</v>
      </c>
      <c r="Z27" s="2">
        <v>-100</v>
      </c>
      <c r="AA27" s="6">
        <v>9143532</v>
      </c>
    </row>
    <row r="28" spans="1:27" ht="13.5">
      <c r="A28" s="25" t="s">
        <v>52</v>
      </c>
      <c r="B28" s="24"/>
      <c r="C28" s="6">
        <v>3042650</v>
      </c>
      <c r="D28" s="6"/>
      <c r="E28" s="7">
        <v>2083672</v>
      </c>
      <c r="F28" s="8">
        <v>2083672</v>
      </c>
      <c r="G28" s="8">
        <v>2580</v>
      </c>
      <c r="H28" s="8">
        <v>2311</v>
      </c>
      <c r="I28" s="8">
        <v>2038</v>
      </c>
      <c r="J28" s="8">
        <v>6929</v>
      </c>
      <c r="K28" s="8">
        <v>1761</v>
      </c>
      <c r="L28" s="8">
        <v>1480</v>
      </c>
      <c r="M28" s="8"/>
      <c r="N28" s="8">
        <v>3241</v>
      </c>
      <c r="O28" s="8">
        <v>902</v>
      </c>
      <c r="P28" s="8">
        <v>31002</v>
      </c>
      <c r="Q28" s="8">
        <v>911</v>
      </c>
      <c r="R28" s="8">
        <v>32815</v>
      </c>
      <c r="S28" s="8"/>
      <c r="T28" s="8"/>
      <c r="U28" s="8"/>
      <c r="V28" s="8"/>
      <c r="W28" s="8">
        <v>42985</v>
      </c>
      <c r="X28" s="8">
        <v>1562760</v>
      </c>
      <c r="Y28" s="8">
        <v>-1519775</v>
      </c>
      <c r="Z28" s="2">
        <v>-97.25</v>
      </c>
      <c r="AA28" s="6">
        <v>2083672</v>
      </c>
    </row>
    <row r="29" spans="1:27" ht="13.5">
      <c r="A29" s="25" t="s">
        <v>53</v>
      </c>
      <c r="B29" s="24"/>
      <c r="C29" s="6">
        <v>20137544</v>
      </c>
      <c r="D29" s="6"/>
      <c r="E29" s="7">
        <v>29023685</v>
      </c>
      <c r="F29" s="8">
        <v>25589858</v>
      </c>
      <c r="G29" s="8">
        <v>14235</v>
      </c>
      <c r="H29" s="8">
        <v>2276815</v>
      </c>
      <c r="I29" s="8">
        <v>2898934</v>
      </c>
      <c r="J29" s="8">
        <v>5189984</v>
      </c>
      <c r="K29" s="8">
        <v>2554389</v>
      </c>
      <c r="L29" s="8">
        <v>1502307</v>
      </c>
      <c r="M29" s="8"/>
      <c r="N29" s="8">
        <v>4056696</v>
      </c>
      <c r="O29" s="8">
        <v>1415762</v>
      </c>
      <c r="P29" s="8">
        <v>1430446</v>
      </c>
      <c r="Q29" s="8">
        <v>1553232</v>
      </c>
      <c r="R29" s="8">
        <v>4399440</v>
      </c>
      <c r="S29" s="8"/>
      <c r="T29" s="8"/>
      <c r="U29" s="8"/>
      <c r="V29" s="8"/>
      <c r="W29" s="8">
        <v>13646120</v>
      </c>
      <c r="X29" s="8">
        <v>20394230</v>
      </c>
      <c r="Y29" s="8">
        <v>-6748110</v>
      </c>
      <c r="Z29" s="2">
        <v>-33.09</v>
      </c>
      <c r="AA29" s="6">
        <v>25589858</v>
      </c>
    </row>
    <row r="30" spans="1:27" ht="13.5">
      <c r="A30" s="25" t="s">
        <v>54</v>
      </c>
      <c r="B30" s="24"/>
      <c r="C30" s="6">
        <v>1763653</v>
      </c>
      <c r="D30" s="6"/>
      <c r="E30" s="7">
        <v>2218987</v>
      </c>
      <c r="F30" s="8">
        <v>2442168</v>
      </c>
      <c r="G30" s="8">
        <v>52239</v>
      </c>
      <c r="H30" s="8">
        <v>117500</v>
      </c>
      <c r="I30" s="8">
        <v>161376</v>
      </c>
      <c r="J30" s="8">
        <v>331115</v>
      </c>
      <c r="K30" s="8">
        <v>127118</v>
      </c>
      <c r="L30" s="8">
        <v>75079</v>
      </c>
      <c r="M30" s="8">
        <v>151784</v>
      </c>
      <c r="N30" s="8">
        <v>353981</v>
      </c>
      <c r="O30" s="8">
        <v>16117</v>
      </c>
      <c r="P30" s="8">
        <v>313721</v>
      </c>
      <c r="Q30" s="8">
        <v>129129</v>
      </c>
      <c r="R30" s="8">
        <v>458967</v>
      </c>
      <c r="S30" s="8"/>
      <c r="T30" s="8"/>
      <c r="U30" s="8"/>
      <c r="V30" s="8"/>
      <c r="W30" s="8">
        <v>1144063</v>
      </c>
      <c r="X30" s="8">
        <v>1653529</v>
      </c>
      <c r="Y30" s="8">
        <v>-509466</v>
      </c>
      <c r="Z30" s="2">
        <v>-30.81</v>
      </c>
      <c r="AA30" s="6">
        <v>2442168</v>
      </c>
    </row>
    <row r="31" spans="1:27" ht="13.5">
      <c r="A31" s="25" t="s">
        <v>55</v>
      </c>
      <c r="B31" s="24"/>
      <c r="C31" s="6">
        <v>12479650</v>
      </c>
      <c r="D31" s="6"/>
      <c r="E31" s="7">
        <v>12310329</v>
      </c>
      <c r="F31" s="8">
        <v>13554020</v>
      </c>
      <c r="G31" s="8">
        <v>201726</v>
      </c>
      <c r="H31" s="8">
        <v>228771</v>
      </c>
      <c r="I31" s="8">
        <v>716424</v>
      </c>
      <c r="J31" s="8">
        <v>1146921</v>
      </c>
      <c r="K31" s="8">
        <v>1122334</v>
      </c>
      <c r="L31" s="8">
        <v>937531</v>
      </c>
      <c r="M31" s="8">
        <v>1545532</v>
      </c>
      <c r="N31" s="8">
        <v>3605397</v>
      </c>
      <c r="O31" s="8">
        <v>248377</v>
      </c>
      <c r="P31" s="8">
        <v>586469</v>
      </c>
      <c r="Q31" s="8">
        <v>1739880</v>
      </c>
      <c r="R31" s="8">
        <v>2574726</v>
      </c>
      <c r="S31" s="8"/>
      <c r="T31" s="8"/>
      <c r="U31" s="8"/>
      <c r="V31" s="8"/>
      <c r="W31" s="8">
        <v>7327044</v>
      </c>
      <c r="X31" s="8">
        <v>9556357</v>
      </c>
      <c r="Y31" s="8">
        <v>-2229313</v>
      </c>
      <c r="Z31" s="2">
        <v>-23.33</v>
      </c>
      <c r="AA31" s="6">
        <v>13554020</v>
      </c>
    </row>
    <row r="32" spans="1:27" ht="13.5">
      <c r="A32" s="25" t="s">
        <v>43</v>
      </c>
      <c r="B32" s="24"/>
      <c r="C32" s="6">
        <v>57088</v>
      </c>
      <c r="D32" s="6"/>
      <c r="E32" s="7">
        <v>60000</v>
      </c>
      <c r="F32" s="8">
        <v>60000</v>
      </c>
      <c r="G32" s="8"/>
      <c r="H32" s="8"/>
      <c r="I32" s="8"/>
      <c r="J32" s="8"/>
      <c r="K32" s="8"/>
      <c r="L32" s="8"/>
      <c r="M32" s="8"/>
      <c r="N32" s="8"/>
      <c r="O32" s="8"/>
      <c r="P32" s="8">
        <v>6041</v>
      </c>
      <c r="Q32" s="8"/>
      <c r="R32" s="8">
        <v>6041</v>
      </c>
      <c r="S32" s="8"/>
      <c r="T32" s="8"/>
      <c r="U32" s="8"/>
      <c r="V32" s="8"/>
      <c r="W32" s="8">
        <v>6041</v>
      </c>
      <c r="X32" s="8">
        <v>45000</v>
      </c>
      <c r="Y32" s="8">
        <v>-38959</v>
      </c>
      <c r="Z32" s="2">
        <v>-86.58</v>
      </c>
      <c r="AA32" s="6">
        <v>60000</v>
      </c>
    </row>
    <row r="33" spans="1:27" ht="13.5">
      <c r="A33" s="25" t="s">
        <v>56</v>
      </c>
      <c r="B33" s="24"/>
      <c r="C33" s="6">
        <v>9054777</v>
      </c>
      <c r="D33" s="6"/>
      <c r="E33" s="7">
        <v>11414706</v>
      </c>
      <c r="F33" s="8">
        <v>9736800</v>
      </c>
      <c r="G33" s="8">
        <v>385417</v>
      </c>
      <c r="H33" s="8">
        <v>447131</v>
      </c>
      <c r="I33" s="8">
        <v>510949</v>
      </c>
      <c r="J33" s="8">
        <v>1343497</v>
      </c>
      <c r="K33" s="8">
        <v>478365</v>
      </c>
      <c r="L33" s="8">
        <v>566579</v>
      </c>
      <c r="M33" s="8">
        <v>339985</v>
      </c>
      <c r="N33" s="8">
        <v>1384929</v>
      </c>
      <c r="O33" s="8">
        <v>582912</v>
      </c>
      <c r="P33" s="8">
        <v>3255905</v>
      </c>
      <c r="Q33" s="8">
        <v>511113</v>
      </c>
      <c r="R33" s="8">
        <v>4349930</v>
      </c>
      <c r="S33" s="8"/>
      <c r="T33" s="8"/>
      <c r="U33" s="8"/>
      <c r="V33" s="8"/>
      <c r="W33" s="8">
        <v>7078356</v>
      </c>
      <c r="X33" s="8">
        <v>7460192</v>
      </c>
      <c r="Y33" s="8">
        <v>-381836</v>
      </c>
      <c r="Z33" s="2">
        <v>-5.12</v>
      </c>
      <c r="AA33" s="6">
        <v>9736800</v>
      </c>
    </row>
    <row r="34" spans="1:27" ht="13.5">
      <c r="A34" s="23" t="s">
        <v>57</v>
      </c>
      <c r="B34" s="29"/>
      <c r="C34" s="6">
        <v>143704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108776796</v>
      </c>
      <c r="D35" s="33">
        <f>SUM(D24:D34)</f>
        <v>0</v>
      </c>
      <c r="E35" s="34">
        <f t="shared" si="1"/>
        <v>121195238</v>
      </c>
      <c r="F35" s="35">
        <f t="shared" si="1"/>
        <v>115708186</v>
      </c>
      <c r="G35" s="35">
        <f t="shared" si="1"/>
        <v>4006220</v>
      </c>
      <c r="H35" s="35">
        <f t="shared" si="1"/>
        <v>6342329</v>
      </c>
      <c r="I35" s="35">
        <f t="shared" si="1"/>
        <v>7513460</v>
      </c>
      <c r="J35" s="35">
        <f t="shared" si="1"/>
        <v>17862009</v>
      </c>
      <c r="K35" s="35">
        <f t="shared" si="1"/>
        <v>7986928</v>
      </c>
      <c r="L35" s="35">
        <f t="shared" si="1"/>
        <v>7563099</v>
      </c>
      <c r="M35" s="35">
        <f t="shared" si="1"/>
        <v>5867463</v>
      </c>
      <c r="N35" s="35">
        <f t="shared" si="1"/>
        <v>21417490</v>
      </c>
      <c r="O35" s="35">
        <f t="shared" si="1"/>
        <v>5488912</v>
      </c>
      <c r="P35" s="35">
        <f t="shared" si="1"/>
        <v>8795551</v>
      </c>
      <c r="Q35" s="35">
        <f t="shared" si="1"/>
        <v>7233839</v>
      </c>
      <c r="R35" s="35">
        <f t="shared" si="1"/>
        <v>21518302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60797801</v>
      </c>
      <c r="X35" s="35">
        <f t="shared" si="1"/>
        <v>87329988</v>
      </c>
      <c r="Y35" s="35">
        <f t="shared" si="1"/>
        <v>-26532187</v>
      </c>
      <c r="Z35" s="36">
        <f>+IF(X35&lt;&gt;0,+(Y35/X35)*100,0)</f>
        <v>-30.381530568857972</v>
      </c>
      <c r="AA35" s="33">
        <f>SUM(AA24:AA34)</f>
        <v>115708186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-17380988</v>
      </c>
      <c r="D37" s="46">
        <f>+D21-D35</f>
        <v>0</v>
      </c>
      <c r="E37" s="47">
        <f t="shared" si="2"/>
        <v>-11347604</v>
      </c>
      <c r="F37" s="48">
        <f t="shared" si="2"/>
        <v>-13976323</v>
      </c>
      <c r="G37" s="48">
        <f t="shared" si="2"/>
        <v>13446362</v>
      </c>
      <c r="H37" s="48">
        <f t="shared" si="2"/>
        <v>-1876408</v>
      </c>
      <c r="I37" s="48">
        <f t="shared" si="2"/>
        <v>-3285194</v>
      </c>
      <c r="J37" s="48">
        <f t="shared" si="2"/>
        <v>8284760</v>
      </c>
      <c r="K37" s="48">
        <f t="shared" si="2"/>
        <v>-2525440</v>
      </c>
      <c r="L37" s="48">
        <f t="shared" si="2"/>
        <v>-2843227</v>
      </c>
      <c r="M37" s="48">
        <f t="shared" si="2"/>
        <v>-1623401</v>
      </c>
      <c r="N37" s="48">
        <f t="shared" si="2"/>
        <v>-6992068</v>
      </c>
      <c r="O37" s="48">
        <f t="shared" si="2"/>
        <v>-427549</v>
      </c>
      <c r="P37" s="48">
        <f t="shared" si="2"/>
        <v>-3354449</v>
      </c>
      <c r="Q37" s="48">
        <f t="shared" si="2"/>
        <v>-2702076</v>
      </c>
      <c r="R37" s="48">
        <f t="shared" si="2"/>
        <v>-6484074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-5191382</v>
      </c>
      <c r="X37" s="48">
        <f>IF(F21=F35,0,X21-X35)</f>
        <v>-8575361</v>
      </c>
      <c r="Y37" s="48">
        <f t="shared" si="2"/>
        <v>3383979</v>
      </c>
      <c r="Z37" s="49">
        <f>+IF(X37&lt;&gt;0,+(Y37/X37)*100,0)</f>
        <v>-39.46165065237487</v>
      </c>
      <c r="AA37" s="46">
        <f>+AA21-AA35</f>
        <v>-13976323</v>
      </c>
    </row>
    <row r="38" spans="1:27" ht="22.5" customHeight="1">
      <c r="A38" s="50" t="s">
        <v>60</v>
      </c>
      <c r="B38" s="29"/>
      <c r="C38" s="6">
        <v>69843964</v>
      </c>
      <c r="D38" s="6"/>
      <c r="E38" s="7">
        <v>51963000</v>
      </c>
      <c r="F38" s="8">
        <v>51963000</v>
      </c>
      <c r="G38" s="8"/>
      <c r="H38" s="8">
        <v>801965</v>
      </c>
      <c r="I38" s="8"/>
      <c r="J38" s="8">
        <v>801965</v>
      </c>
      <c r="K38" s="8">
        <v>8266095</v>
      </c>
      <c r="L38" s="8">
        <v>7202903</v>
      </c>
      <c r="M38" s="8">
        <v>3360839</v>
      </c>
      <c r="N38" s="8">
        <v>18829837</v>
      </c>
      <c r="O38" s="8"/>
      <c r="P38" s="8">
        <v>2611170</v>
      </c>
      <c r="Q38" s="8">
        <v>26748417</v>
      </c>
      <c r="R38" s="8">
        <v>29359587</v>
      </c>
      <c r="S38" s="8"/>
      <c r="T38" s="8"/>
      <c r="U38" s="8"/>
      <c r="V38" s="8"/>
      <c r="W38" s="8">
        <v>48991389</v>
      </c>
      <c r="X38" s="8">
        <v>38972250</v>
      </c>
      <c r="Y38" s="8">
        <v>10019139</v>
      </c>
      <c r="Z38" s="2">
        <v>25.71</v>
      </c>
      <c r="AA38" s="6">
        <v>51963000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52462976</v>
      </c>
      <c r="D41" s="56">
        <f>SUM(D37:D40)</f>
        <v>0</v>
      </c>
      <c r="E41" s="57">
        <f t="shared" si="3"/>
        <v>40615396</v>
      </c>
      <c r="F41" s="58">
        <f t="shared" si="3"/>
        <v>37986677</v>
      </c>
      <c r="G41" s="58">
        <f t="shared" si="3"/>
        <v>13446362</v>
      </c>
      <c r="H41" s="58">
        <f t="shared" si="3"/>
        <v>-1074443</v>
      </c>
      <c r="I41" s="58">
        <f t="shared" si="3"/>
        <v>-3285194</v>
      </c>
      <c r="J41" s="58">
        <f t="shared" si="3"/>
        <v>9086725</v>
      </c>
      <c r="K41" s="58">
        <f t="shared" si="3"/>
        <v>5740655</v>
      </c>
      <c r="L41" s="58">
        <f t="shared" si="3"/>
        <v>4359676</v>
      </c>
      <c r="M41" s="58">
        <f t="shared" si="3"/>
        <v>1737438</v>
      </c>
      <c r="N41" s="58">
        <f t="shared" si="3"/>
        <v>11837769</v>
      </c>
      <c r="O41" s="58">
        <f t="shared" si="3"/>
        <v>-427549</v>
      </c>
      <c r="P41" s="58">
        <f t="shared" si="3"/>
        <v>-743279</v>
      </c>
      <c r="Q41" s="58">
        <f t="shared" si="3"/>
        <v>24046341</v>
      </c>
      <c r="R41" s="58">
        <f t="shared" si="3"/>
        <v>22875513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43800007</v>
      </c>
      <c r="X41" s="58">
        <f t="shared" si="3"/>
        <v>30396889</v>
      </c>
      <c r="Y41" s="58">
        <f t="shared" si="3"/>
        <v>13403118</v>
      </c>
      <c r="Z41" s="59">
        <f>+IF(X41&lt;&gt;0,+(Y41/X41)*100,0)</f>
        <v>44.09371630103331</v>
      </c>
      <c r="AA41" s="56">
        <f>SUM(AA37:AA40)</f>
        <v>37986677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52462976</v>
      </c>
      <c r="D43" s="64">
        <f>+D41-D42</f>
        <v>0</v>
      </c>
      <c r="E43" s="65">
        <f t="shared" si="4"/>
        <v>40615396</v>
      </c>
      <c r="F43" s="66">
        <f t="shared" si="4"/>
        <v>37986677</v>
      </c>
      <c r="G43" s="66">
        <f t="shared" si="4"/>
        <v>13446362</v>
      </c>
      <c r="H43" s="66">
        <f t="shared" si="4"/>
        <v>-1074443</v>
      </c>
      <c r="I43" s="66">
        <f t="shared" si="4"/>
        <v>-3285194</v>
      </c>
      <c r="J43" s="66">
        <f t="shared" si="4"/>
        <v>9086725</v>
      </c>
      <c r="K43" s="66">
        <f t="shared" si="4"/>
        <v>5740655</v>
      </c>
      <c r="L43" s="66">
        <f t="shared" si="4"/>
        <v>4359676</v>
      </c>
      <c r="M43" s="66">
        <f t="shared" si="4"/>
        <v>1737438</v>
      </c>
      <c r="N43" s="66">
        <f t="shared" si="4"/>
        <v>11837769</v>
      </c>
      <c r="O43" s="66">
        <f t="shared" si="4"/>
        <v>-427549</v>
      </c>
      <c r="P43" s="66">
        <f t="shared" si="4"/>
        <v>-743279</v>
      </c>
      <c r="Q43" s="66">
        <f t="shared" si="4"/>
        <v>24046341</v>
      </c>
      <c r="R43" s="66">
        <f t="shared" si="4"/>
        <v>22875513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43800007</v>
      </c>
      <c r="X43" s="66">
        <f t="shared" si="4"/>
        <v>30396889</v>
      </c>
      <c r="Y43" s="66">
        <f t="shared" si="4"/>
        <v>13403118</v>
      </c>
      <c r="Z43" s="67">
        <f>+IF(X43&lt;&gt;0,+(Y43/X43)*100,0)</f>
        <v>44.09371630103331</v>
      </c>
      <c r="AA43" s="64">
        <f>+AA41-AA42</f>
        <v>37986677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52462976</v>
      </c>
      <c r="D45" s="56">
        <f>SUM(D43:D44)</f>
        <v>0</v>
      </c>
      <c r="E45" s="57">
        <f t="shared" si="5"/>
        <v>40615396</v>
      </c>
      <c r="F45" s="58">
        <f t="shared" si="5"/>
        <v>37986677</v>
      </c>
      <c r="G45" s="58">
        <f t="shared" si="5"/>
        <v>13446362</v>
      </c>
      <c r="H45" s="58">
        <f t="shared" si="5"/>
        <v>-1074443</v>
      </c>
      <c r="I45" s="58">
        <f t="shared" si="5"/>
        <v>-3285194</v>
      </c>
      <c r="J45" s="58">
        <f t="shared" si="5"/>
        <v>9086725</v>
      </c>
      <c r="K45" s="58">
        <f t="shared" si="5"/>
        <v>5740655</v>
      </c>
      <c r="L45" s="58">
        <f t="shared" si="5"/>
        <v>4359676</v>
      </c>
      <c r="M45" s="58">
        <f t="shared" si="5"/>
        <v>1737438</v>
      </c>
      <c r="N45" s="58">
        <f t="shared" si="5"/>
        <v>11837769</v>
      </c>
      <c r="O45" s="58">
        <f t="shared" si="5"/>
        <v>-427549</v>
      </c>
      <c r="P45" s="58">
        <f t="shared" si="5"/>
        <v>-743279</v>
      </c>
      <c r="Q45" s="58">
        <f t="shared" si="5"/>
        <v>24046341</v>
      </c>
      <c r="R45" s="58">
        <f t="shared" si="5"/>
        <v>22875513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43800007</v>
      </c>
      <c r="X45" s="58">
        <f t="shared" si="5"/>
        <v>30396889</v>
      </c>
      <c r="Y45" s="58">
        <f t="shared" si="5"/>
        <v>13403118</v>
      </c>
      <c r="Z45" s="59">
        <f>+IF(X45&lt;&gt;0,+(Y45/X45)*100,0)</f>
        <v>44.09371630103331</v>
      </c>
      <c r="AA45" s="56">
        <f>SUM(AA43:AA44)</f>
        <v>37986677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52462976</v>
      </c>
      <c r="D47" s="71">
        <f>SUM(D45:D46)</f>
        <v>0</v>
      </c>
      <c r="E47" s="72">
        <f t="shared" si="6"/>
        <v>40615396</v>
      </c>
      <c r="F47" s="73">
        <f t="shared" si="6"/>
        <v>37986677</v>
      </c>
      <c r="G47" s="73">
        <f t="shared" si="6"/>
        <v>13446362</v>
      </c>
      <c r="H47" s="74">
        <f t="shared" si="6"/>
        <v>-1074443</v>
      </c>
      <c r="I47" s="74">
        <f t="shared" si="6"/>
        <v>-3285194</v>
      </c>
      <c r="J47" s="74">
        <f t="shared" si="6"/>
        <v>9086725</v>
      </c>
      <c r="K47" s="74">
        <f t="shared" si="6"/>
        <v>5740655</v>
      </c>
      <c r="L47" s="74">
        <f t="shared" si="6"/>
        <v>4359676</v>
      </c>
      <c r="M47" s="73">
        <f t="shared" si="6"/>
        <v>1737438</v>
      </c>
      <c r="N47" s="73">
        <f t="shared" si="6"/>
        <v>11837769</v>
      </c>
      <c r="O47" s="74">
        <f t="shared" si="6"/>
        <v>-427549</v>
      </c>
      <c r="P47" s="74">
        <f t="shared" si="6"/>
        <v>-743279</v>
      </c>
      <c r="Q47" s="74">
        <f t="shared" si="6"/>
        <v>24046341</v>
      </c>
      <c r="R47" s="74">
        <f t="shared" si="6"/>
        <v>22875513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43800007</v>
      </c>
      <c r="X47" s="74">
        <f t="shared" si="6"/>
        <v>30396889</v>
      </c>
      <c r="Y47" s="74">
        <f t="shared" si="6"/>
        <v>13403118</v>
      </c>
      <c r="Z47" s="75">
        <f>+IF(X47&lt;&gt;0,+(Y47/X47)*100,0)</f>
        <v>44.09371630103331</v>
      </c>
      <c r="AA47" s="76">
        <f>SUM(AA45:AA46)</f>
        <v>37986677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Sephiri Tlhomeli</dc:creator>
  <cp:keywords/>
  <dc:description/>
  <cp:lastModifiedBy>Sephiri Tlhomeli</cp:lastModifiedBy>
  <dcterms:created xsi:type="dcterms:W3CDTF">2020-05-19T20:06:54Z</dcterms:created>
  <dcterms:modified xsi:type="dcterms:W3CDTF">2020-05-19T20:12:13Z</dcterms:modified>
  <cp:category/>
  <cp:version/>
  <cp:contentType/>
  <cp:contentStatus/>
</cp:coreProperties>
</file>